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4400" windowHeight="12435"/>
  </bookViews>
  <sheets>
    <sheet name="2025" sheetId="1" r:id="rId1"/>
    <sheet name="Sheet1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E29" i="1"/>
  <c r="F29" i="1"/>
  <c r="G29" i="1"/>
  <c r="H29" i="1"/>
  <c r="I29" i="1"/>
  <c r="J29" i="1"/>
  <c r="K29" i="1"/>
  <c r="L29" i="1"/>
  <c r="M29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1" i="1" l="1"/>
  <c r="D5" i="1" l="1"/>
  <c r="D6" i="1"/>
  <c r="D7" i="1"/>
  <c r="D8" i="1"/>
  <c r="D9" i="1"/>
  <c r="D10" i="1"/>
  <c r="D12" i="1"/>
  <c r="D13" i="1"/>
  <c r="D15" i="1"/>
  <c r="D4" i="1"/>
  <c r="G11" i="2" l="1"/>
  <c r="F11" i="2"/>
  <c r="E11" i="2"/>
  <c r="M21" i="2"/>
  <c r="G6" i="2"/>
  <c r="G7" i="2"/>
  <c r="G8" i="2"/>
  <c r="G9" i="2"/>
  <c r="G10" i="2"/>
  <c r="G5" i="2"/>
  <c r="F8" i="2" l="1"/>
  <c r="E8" i="2"/>
  <c r="F7" i="2"/>
  <c r="E7" i="2"/>
  <c r="F6" i="2"/>
  <c r="E6" i="2"/>
  <c r="E5" i="2"/>
  <c r="D10" i="2"/>
  <c r="E10" i="2" l="1"/>
  <c r="F10" i="2"/>
  <c r="D14" i="1" l="1"/>
  <c r="D29" i="1" s="1"/>
</calcChain>
</file>

<file path=xl/sharedStrings.xml><?xml version="1.0" encoding="utf-8"?>
<sst xmlns="http://schemas.openxmlformats.org/spreadsheetml/2006/main" count="70" uniqueCount="65">
  <si>
    <t>STT</t>
  </si>
  <si>
    <t>Khu công nghiệp</t>
  </si>
  <si>
    <t>Số lao động công ty muốn tuyển dụng thêm chia theo vị trí việc làm</t>
  </si>
  <si>
    <t>Số lao động công ty muốn tuyển dụng thêm 
chia theo trình độ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</si>
  <si>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</si>
  <si>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</si>
  <si>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</si>
  <si>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</si>
  <si>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</si>
  <si>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</si>
  <si>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</si>
  <si>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</si>
  <si>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</si>
  <si>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KCN An Dương</t>
  </si>
  <si>
    <t>KCN Tràng Duệ</t>
  </si>
  <si>
    <t>KCN Nhật Bản - Hải Phòng</t>
  </si>
  <si>
    <t>KCN Nam Cầu Kiền</t>
  </si>
  <si>
    <t>KCN Đồ Sơn</t>
  </si>
  <si>
    <t>KCN Đình Vũ</t>
  </si>
  <si>
    <t>KCN Deep C2A</t>
  </si>
  <si>
    <t>KCN Deep C2B</t>
  </si>
  <si>
    <t>KCN MP Đình Vũ</t>
  </si>
  <si>
    <t>KCN Nam Đình Vũ (Khu I)</t>
  </si>
  <si>
    <t>KKT Đình Vũ - Cát Hải (Ngoài KCN)</t>
  </si>
  <si>
    <t>Tổng KCN, KKT</t>
  </si>
  <si>
    <t>Dự ước số lao động đã tuyển dụng trong năm 2025</t>
  </si>
  <si>
    <t>Nhu cầu tuyển dụng</t>
  </si>
  <si>
    <t>CÔNG TY TNHH LG DISPLAY VIỆT NAM HẢI PHÒNG</t>
  </si>
  <si>
    <t>Còn lại các công ty khác</t>
  </si>
  <si>
    <t>Lao động phổ thông</t>
  </si>
  <si>
    <t>Cao đẳng và Trung cấp</t>
  </si>
  <si>
    <t>Tổng</t>
  </si>
  <si>
    <t>CÔNG TY CỔ PHẦN SẢN XUẤT VÀ KINH DOANH VINFAST</t>
  </si>
  <si>
    <t>CÔNG TY TNHH LG INNOTEK VIỆT NAM HẢI PHÒNG</t>
  </si>
  <si>
    <t>CÔNG TY TNHH PEGATRON VIỆT NAM</t>
  </si>
  <si>
    <t>Regina</t>
  </si>
  <si>
    <t>Jasan</t>
  </si>
  <si>
    <t>Toyoda Gosei</t>
  </si>
  <si>
    <t>HMT</t>
  </si>
  <si>
    <t>EVA</t>
  </si>
  <si>
    <t>Nam châm</t>
  </si>
  <si>
    <t>Việt nam UNITED</t>
  </si>
  <si>
    <t>Ngành nghề</t>
  </si>
  <si>
    <t>Sản xuất điện thoại, điện tử, máy tính và các vendor</t>
  </si>
  <si>
    <t>Chế tạo ô tô - xe máy; máy móc thiết bị dụng cụ phụ tùng khác</t>
  </si>
  <si>
    <t>Chuyên môn kỹ thuật bậc cao</t>
  </si>
  <si>
    <t>Horn</t>
  </si>
  <si>
    <t>Tỷ lệ</t>
  </si>
  <si>
    <t>BẢNG TỔNG HỢP NHU CẦU TUYỂN DỤNG</t>
  </si>
  <si>
    <t>Tổng số lao động công ty muốn tuyển dụng thêm (tính đến nay)</t>
  </si>
  <si>
    <t>KCN VSIP Hải Phòng</t>
  </si>
  <si>
    <t>KCN Nam Sách</t>
  </si>
  <si>
    <t>KCN Đại An</t>
  </si>
  <si>
    <t>KCN Đại An mở rộng</t>
  </si>
  <si>
    <t>KCN Phúc Điền</t>
  </si>
  <si>
    <t>KCN Tân Trường</t>
  </si>
  <si>
    <t>KCN Lai Vu</t>
  </si>
  <si>
    <t>KCN Cộng Hòa</t>
  </si>
  <si>
    <t>KCN KTC An Phát</t>
  </si>
  <si>
    <t>KCN Lai Cách</t>
  </si>
  <si>
    <t>KCN Cẩm Điền - Lương Điền</t>
  </si>
  <si>
    <t>KCN Phú Thái</t>
  </si>
  <si>
    <t>KCN Phúc Điền mở rộng</t>
  </si>
  <si>
    <t>KCN KTC An Phát 1</t>
  </si>
  <si>
    <t>TỔNG HỢP NHU CẦU TUYỂN DỤNG CỦA CÁC DOANH NGHIỆP KHU CÔNG NGHIỆP, KHU KINH TẾ ĐÌNH VŨ - CÁT HẢI
(Đợt 2 Tháng 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</si>
</sst>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63"/>
      <scheme val="minor"/>
    </font>
    <font>
      <sz val="12"/>
      <color theme="1"/>
      <name val="Times New Roman"/>
      <family val="2"/>
      <charset val="163"/>
    </font>
    <font>
      <b/>
      <sz val="14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3" fontId="6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9" fontId="7" fillId="0" borderId="0" xfId="2" applyFont="1" applyBorder="1" applyAlignment="1">
      <alignment horizontal="center" vertical="center" wrapText="1"/>
    </xf>
    <xf numFmtId="9" fontId="7" fillId="0" borderId="2" xfId="2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/>
    </xf>
    <xf numFmtId="3" fontId="10" fillId="0" borderId="2" xfId="1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4" xfId="3"/>
    <cellStyle name="Normal 8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M1"/>
    </sheetView>
  </sheetViews>
  <sheetFormatPr defaultRowHeight="15.75" x14ac:dyDescent="0.25"/>
  <cols>
    <col min="1" max="1" width="4.375" bestFit="1" customWidth="1"/>
    <col min="2" max="2" width="33.875" customWidth="1"/>
    <col min="3" max="3" width="12.625" customWidth="1"/>
    <col min="4" max="4" width="14.875" customWidth="1"/>
    <col min="5" max="5" width="8.5" customWidth="1"/>
    <col min="6" max="7" width="12.125" customWidth="1"/>
    <col min="8" max="8" width="10.5" customWidth="1"/>
    <col min="9" max="9" width="9.875" customWidth="1"/>
    <col min="10" max="11" width="9.625" customWidth="1"/>
    <col min="12" max="12" width="11.375" customWidth="1"/>
    <col min="13" max="13" width="9.5" customWidth="1"/>
  </cols>
  <sheetData>
    <row r="1" spans="1:13" ht="42" customHeight="1" x14ac:dyDescent="0.25">
      <c r="A1" s="25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6" customHeight="1" x14ac:dyDescent="0.25">
      <c r="A2" s="24" t="s">
        <v>0</v>
      </c>
      <c r="B2" s="27" t="s">
        <v>1</v>
      </c>
      <c r="C2" s="28" t="s">
        <v>25</v>
      </c>
      <c r="D2" s="28" t="s">
        <v>49</v>
      </c>
      <c r="E2" s="28" t="s">
        <v>2</v>
      </c>
      <c r="F2" s="28"/>
      <c r="G2" s="28"/>
      <c r="H2" s="28"/>
      <c r="I2" s="28" t="s">
        <v>3</v>
      </c>
      <c r="J2" s="28"/>
      <c r="K2" s="28"/>
      <c r="L2" s="28"/>
      <c r="M2" s="28"/>
    </row>
    <row r="3" spans="1:13" ht="51.75" customHeight="1" x14ac:dyDescent="0.25">
      <c r="A3" s="24"/>
      <c r="B3" s="27"/>
      <c r="C3" s="28"/>
      <c r="D3" s="28"/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</row>
    <row r="4" spans="1:13" ht="33" customHeight="1" x14ac:dyDescent="0.25">
      <c r="A4" s="14">
        <v>1</v>
      </c>
      <c r="B4" s="15" t="s">
        <v>13</v>
      </c>
      <c r="C4" s="20">
        <v>4279</v>
      </c>
      <c r="D4" s="21">
        <f>SUM(E4:H4)</f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</row>
    <row r="5" spans="1:13" ht="33" customHeight="1" x14ac:dyDescent="0.25">
      <c r="A5" s="14">
        <v>2</v>
      </c>
      <c r="B5" s="16" t="s">
        <v>14</v>
      </c>
      <c r="C5" s="20">
        <v>10244</v>
      </c>
      <c r="D5" s="21">
        <f t="shared" ref="D5:D28" si="0">SUM(E5:H5)</f>
        <v>110</v>
      </c>
      <c r="E5" s="20">
        <v>0</v>
      </c>
      <c r="F5" s="20">
        <v>0</v>
      </c>
      <c r="G5" s="20">
        <v>0</v>
      </c>
      <c r="H5" s="20">
        <v>110</v>
      </c>
      <c r="I5" s="20">
        <v>0</v>
      </c>
      <c r="J5" s="20">
        <v>0</v>
      </c>
      <c r="K5" s="20">
        <v>0</v>
      </c>
      <c r="L5" s="20">
        <v>50</v>
      </c>
      <c r="M5" s="20">
        <v>60</v>
      </c>
    </row>
    <row r="6" spans="1:13" ht="33" customHeight="1" x14ac:dyDescent="0.25">
      <c r="A6" s="14">
        <v>3</v>
      </c>
      <c r="B6" s="16" t="s">
        <v>15</v>
      </c>
      <c r="C6" s="20">
        <v>999</v>
      </c>
      <c r="D6" s="21">
        <f t="shared" si="0"/>
        <v>510</v>
      </c>
      <c r="E6" s="20">
        <v>0</v>
      </c>
      <c r="F6" s="20">
        <v>0</v>
      </c>
      <c r="G6" s="20">
        <v>200</v>
      </c>
      <c r="H6" s="20">
        <v>310</v>
      </c>
      <c r="I6" s="20">
        <v>0</v>
      </c>
      <c r="J6" s="20">
        <v>0</v>
      </c>
      <c r="K6" s="20">
        <v>200</v>
      </c>
      <c r="L6" s="20">
        <v>100</v>
      </c>
      <c r="M6" s="20">
        <v>210</v>
      </c>
    </row>
    <row r="7" spans="1:13" ht="33" customHeight="1" x14ac:dyDescent="0.25">
      <c r="A7" s="14">
        <v>4</v>
      </c>
      <c r="B7" s="16" t="s">
        <v>50</v>
      </c>
      <c r="C7" s="20">
        <v>9240</v>
      </c>
      <c r="D7" s="21">
        <f t="shared" si="0"/>
        <v>3860</v>
      </c>
      <c r="E7" s="20">
        <v>30</v>
      </c>
      <c r="F7" s="20">
        <v>60</v>
      </c>
      <c r="G7" s="20">
        <v>60</v>
      </c>
      <c r="H7" s="20">
        <v>3710</v>
      </c>
      <c r="I7" s="20">
        <v>80</v>
      </c>
      <c r="J7" s="20">
        <v>40</v>
      </c>
      <c r="K7" s="20">
        <v>30</v>
      </c>
      <c r="L7" s="20">
        <v>10</v>
      </c>
      <c r="M7" s="20">
        <v>3700</v>
      </c>
    </row>
    <row r="8" spans="1:13" ht="33" customHeight="1" x14ac:dyDescent="0.25">
      <c r="A8" s="14">
        <v>5</v>
      </c>
      <c r="B8" s="16" t="s">
        <v>16</v>
      </c>
      <c r="C8" s="20">
        <v>205</v>
      </c>
      <c r="D8" s="21">
        <f t="shared" si="0"/>
        <v>13</v>
      </c>
      <c r="E8" s="22">
        <v>0</v>
      </c>
      <c r="F8" s="22">
        <v>0</v>
      </c>
      <c r="G8" s="22">
        <v>8</v>
      </c>
      <c r="H8" s="22">
        <v>5</v>
      </c>
      <c r="I8" s="22">
        <v>0</v>
      </c>
      <c r="J8" s="22">
        <v>0</v>
      </c>
      <c r="K8" s="22">
        <v>2</v>
      </c>
      <c r="L8" s="22">
        <v>5</v>
      </c>
      <c r="M8" s="22">
        <v>6</v>
      </c>
    </row>
    <row r="9" spans="1:13" ht="33" customHeight="1" x14ac:dyDescent="0.25">
      <c r="A9" s="14">
        <v>6</v>
      </c>
      <c r="B9" s="16" t="s">
        <v>17</v>
      </c>
      <c r="C9" s="20">
        <v>311</v>
      </c>
      <c r="D9" s="21">
        <f t="shared" si="0"/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</row>
    <row r="10" spans="1:13" ht="33" customHeight="1" x14ac:dyDescent="0.25">
      <c r="A10" s="14">
        <v>7</v>
      </c>
      <c r="B10" s="16" t="s">
        <v>18</v>
      </c>
      <c r="C10" s="20">
        <v>434</v>
      </c>
      <c r="D10" s="21">
        <f t="shared" si="0"/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</row>
    <row r="11" spans="1:13" ht="33" customHeight="1" x14ac:dyDescent="0.25">
      <c r="A11" s="14">
        <v>8</v>
      </c>
      <c r="B11" s="16" t="s">
        <v>19</v>
      </c>
      <c r="C11" s="20">
        <v>229</v>
      </c>
      <c r="D11" s="21">
        <f t="shared" ref="D11" si="1">SUM(E11:H11)</f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</row>
    <row r="12" spans="1:13" ht="33" customHeight="1" x14ac:dyDescent="0.25">
      <c r="A12" s="14">
        <v>9</v>
      </c>
      <c r="B12" s="16" t="s">
        <v>20</v>
      </c>
      <c r="C12" s="20">
        <v>114</v>
      </c>
      <c r="D12" s="21">
        <f t="shared" si="0"/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</row>
    <row r="13" spans="1:13" ht="33" customHeight="1" x14ac:dyDescent="0.25">
      <c r="A13" s="14">
        <v>10</v>
      </c>
      <c r="B13" s="17" t="s">
        <v>21</v>
      </c>
      <c r="C13" s="20">
        <v>106</v>
      </c>
      <c r="D13" s="21">
        <f t="shared" si="0"/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</row>
    <row r="14" spans="1:13" ht="33" customHeight="1" x14ac:dyDescent="0.25">
      <c r="A14" s="14">
        <v>11</v>
      </c>
      <c r="B14" s="18" t="s">
        <v>22</v>
      </c>
      <c r="C14" s="20">
        <v>444</v>
      </c>
      <c r="D14" s="21">
        <f t="shared" si="0"/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</row>
    <row r="15" spans="1:13" ht="33" customHeight="1" x14ac:dyDescent="0.25">
      <c r="A15" s="14">
        <v>12</v>
      </c>
      <c r="B15" s="17" t="s">
        <v>23</v>
      </c>
      <c r="C15" s="20">
        <v>0</v>
      </c>
      <c r="D15" s="20">
        <f t="shared" si="0"/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</row>
    <row r="16" spans="1:13" ht="33" customHeight="1" x14ac:dyDescent="0.25">
      <c r="A16" s="14">
        <v>13</v>
      </c>
      <c r="B16" s="17" t="s">
        <v>51</v>
      </c>
      <c r="C16" s="20">
        <v>710</v>
      </c>
      <c r="D16" s="20">
        <f t="shared" si="0"/>
        <v>1449</v>
      </c>
      <c r="E16" s="22">
        <v>13</v>
      </c>
      <c r="F16" s="22">
        <v>12</v>
      </c>
      <c r="G16" s="22">
        <v>22</v>
      </c>
      <c r="H16" s="22">
        <v>1402</v>
      </c>
      <c r="I16" s="22">
        <v>53</v>
      </c>
      <c r="J16" s="22">
        <v>51</v>
      </c>
      <c r="K16" s="22">
        <v>51</v>
      </c>
      <c r="L16" s="22">
        <v>52</v>
      </c>
      <c r="M16" s="22">
        <v>1242</v>
      </c>
    </row>
    <row r="17" spans="1:13" ht="33" customHeight="1" x14ac:dyDescent="0.25">
      <c r="A17" s="14">
        <v>14</v>
      </c>
      <c r="B17" s="17" t="s">
        <v>52</v>
      </c>
      <c r="C17" s="20">
        <v>1114</v>
      </c>
      <c r="D17" s="20">
        <f t="shared" si="0"/>
        <v>97</v>
      </c>
      <c r="E17" s="22">
        <v>22</v>
      </c>
      <c r="F17" s="22">
        <v>19</v>
      </c>
      <c r="G17" s="22">
        <v>24</v>
      </c>
      <c r="H17" s="22">
        <v>32</v>
      </c>
      <c r="I17" s="22">
        <v>38</v>
      </c>
      <c r="J17" s="22">
        <v>8</v>
      </c>
      <c r="K17" s="22">
        <v>18</v>
      </c>
      <c r="L17" s="22">
        <v>0</v>
      </c>
      <c r="M17" s="22">
        <v>33</v>
      </c>
    </row>
    <row r="18" spans="1:13" ht="33" customHeight="1" x14ac:dyDescent="0.25">
      <c r="A18" s="14">
        <v>15</v>
      </c>
      <c r="B18" s="17" t="s">
        <v>53</v>
      </c>
      <c r="C18" s="20">
        <v>874</v>
      </c>
      <c r="D18" s="20">
        <f t="shared" si="0"/>
        <v>2</v>
      </c>
      <c r="E18" s="22">
        <v>0</v>
      </c>
      <c r="F18" s="22">
        <v>2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</row>
    <row r="19" spans="1:13" ht="33" customHeight="1" x14ac:dyDescent="0.25">
      <c r="A19" s="14">
        <v>16</v>
      </c>
      <c r="B19" s="17" t="s">
        <v>54</v>
      </c>
      <c r="C19" s="20">
        <v>1899</v>
      </c>
      <c r="D19" s="20">
        <f t="shared" si="0"/>
        <v>5742</v>
      </c>
      <c r="E19" s="22">
        <v>7</v>
      </c>
      <c r="F19" s="22">
        <v>53</v>
      </c>
      <c r="G19" s="22">
        <v>55</v>
      </c>
      <c r="H19" s="22">
        <v>5627</v>
      </c>
      <c r="I19" s="22">
        <v>60</v>
      </c>
      <c r="J19" s="22">
        <v>30</v>
      </c>
      <c r="K19" s="22">
        <v>15</v>
      </c>
      <c r="L19" s="22">
        <v>10</v>
      </c>
      <c r="M19" s="22">
        <v>5627</v>
      </c>
    </row>
    <row r="20" spans="1:13" ht="33" customHeight="1" x14ac:dyDescent="0.25">
      <c r="A20" s="14">
        <v>17</v>
      </c>
      <c r="B20" s="17" t="s">
        <v>55</v>
      </c>
      <c r="C20" s="20">
        <v>189</v>
      </c>
      <c r="D20" s="20">
        <f t="shared" si="0"/>
        <v>60</v>
      </c>
      <c r="E20" s="22">
        <v>1</v>
      </c>
      <c r="F20" s="22">
        <v>2</v>
      </c>
      <c r="G20" s="22">
        <v>3</v>
      </c>
      <c r="H20" s="22">
        <v>54</v>
      </c>
      <c r="I20" s="22">
        <v>4</v>
      </c>
      <c r="J20" s="22">
        <v>1</v>
      </c>
      <c r="K20" s="22">
        <v>1</v>
      </c>
      <c r="L20" s="22">
        <v>1</v>
      </c>
      <c r="M20" s="22">
        <v>53</v>
      </c>
    </row>
    <row r="21" spans="1:13" ht="33" customHeight="1" x14ac:dyDescent="0.25">
      <c r="A21" s="14">
        <v>18</v>
      </c>
      <c r="B21" s="17" t="s">
        <v>56</v>
      </c>
      <c r="C21" s="20">
        <v>0</v>
      </c>
      <c r="D21" s="20">
        <f t="shared" si="0"/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</row>
    <row r="22" spans="1:13" ht="33" customHeight="1" x14ac:dyDescent="0.25">
      <c r="A22" s="14">
        <v>19</v>
      </c>
      <c r="B22" s="17" t="s">
        <v>57</v>
      </c>
      <c r="C22" s="20">
        <v>0</v>
      </c>
      <c r="D22" s="20">
        <f t="shared" si="0"/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  <row r="23" spans="1:13" ht="33" customHeight="1" x14ac:dyDescent="0.25">
      <c r="A23" s="14">
        <v>20</v>
      </c>
      <c r="B23" s="17" t="s">
        <v>58</v>
      </c>
      <c r="C23" s="20">
        <v>0</v>
      </c>
      <c r="D23" s="20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</row>
    <row r="24" spans="1:13" ht="33" customHeight="1" x14ac:dyDescent="0.25">
      <c r="A24" s="14">
        <v>21</v>
      </c>
      <c r="B24" s="17" t="s">
        <v>59</v>
      </c>
      <c r="C24" s="20">
        <v>0</v>
      </c>
      <c r="D24" s="20">
        <f t="shared" si="0"/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</row>
    <row r="25" spans="1:13" ht="33" customHeight="1" x14ac:dyDescent="0.25">
      <c r="A25" s="14">
        <v>22</v>
      </c>
      <c r="B25" s="17" t="s">
        <v>60</v>
      </c>
      <c r="C25" s="20">
        <v>2640</v>
      </c>
      <c r="D25" s="20">
        <f t="shared" si="0"/>
        <v>1750</v>
      </c>
      <c r="E25" s="22">
        <v>145</v>
      </c>
      <c r="F25" s="22">
        <v>241</v>
      </c>
      <c r="G25" s="22">
        <v>352</v>
      </c>
      <c r="H25" s="22">
        <v>1012</v>
      </c>
      <c r="I25" s="22">
        <v>260</v>
      </c>
      <c r="J25" s="22">
        <v>242</v>
      </c>
      <c r="K25" s="22">
        <v>119</v>
      </c>
      <c r="L25" s="22">
        <v>155</v>
      </c>
      <c r="M25" s="22">
        <v>842</v>
      </c>
    </row>
    <row r="26" spans="1:13" ht="33" customHeight="1" x14ac:dyDescent="0.25">
      <c r="A26" s="14">
        <v>23</v>
      </c>
      <c r="B26" s="17" t="s">
        <v>61</v>
      </c>
      <c r="C26" s="20">
        <v>1362</v>
      </c>
      <c r="D26" s="20">
        <f t="shared" si="0"/>
        <v>1169</v>
      </c>
      <c r="E26" s="22">
        <v>2</v>
      </c>
      <c r="F26" s="22">
        <v>42</v>
      </c>
      <c r="G26" s="22">
        <v>26</v>
      </c>
      <c r="H26" s="22">
        <v>1099</v>
      </c>
      <c r="I26" s="22">
        <v>19</v>
      </c>
      <c r="J26" s="22">
        <v>13</v>
      </c>
      <c r="K26" s="22">
        <v>4</v>
      </c>
      <c r="L26" s="22">
        <v>6</v>
      </c>
      <c r="M26" s="22">
        <v>1127</v>
      </c>
    </row>
    <row r="27" spans="1:13" ht="33" customHeight="1" x14ac:dyDescent="0.25">
      <c r="A27" s="14">
        <v>24</v>
      </c>
      <c r="B27" s="17" t="s">
        <v>62</v>
      </c>
      <c r="C27" s="20">
        <v>0</v>
      </c>
      <c r="D27" s="20">
        <f t="shared" si="0"/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</row>
    <row r="28" spans="1:13" ht="33" customHeight="1" x14ac:dyDescent="0.25">
      <c r="A28" s="14">
        <v>25</v>
      </c>
      <c r="B28" s="17" t="s">
        <v>63</v>
      </c>
      <c r="C28" s="20">
        <v>1080</v>
      </c>
      <c r="D28" s="20">
        <f t="shared" si="0"/>
        <v>5705</v>
      </c>
      <c r="E28" s="22">
        <v>505</v>
      </c>
      <c r="F28" s="22">
        <v>600</v>
      </c>
      <c r="G28" s="22">
        <v>300</v>
      </c>
      <c r="H28" s="22">
        <v>4300</v>
      </c>
      <c r="I28" s="22">
        <v>700</v>
      </c>
      <c r="J28" s="22">
        <v>600</v>
      </c>
      <c r="K28" s="22">
        <v>200</v>
      </c>
      <c r="L28" s="22">
        <v>155</v>
      </c>
      <c r="M28" s="22">
        <v>4050</v>
      </c>
    </row>
    <row r="29" spans="1:13" ht="33" customHeight="1" x14ac:dyDescent="0.25">
      <c r="A29" s="24" t="s">
        <v>24</v>
      </c>
      <c r="B29" s="24"/>
      <c r="C29" s="23">
        <f>SUM(C4:C28)</f>
        <v>36473</v>
      </c>
      <c r="D29" s="23">
        <f>SUM(D4:D28)</f>
        <v>20467</v>
      </c>
      <c r="E29" s="23">
        <f t="shared" ref="E29:M29" si="2">SUM(E4:E28)</f>
        <v>725</v>
      </c>
      <c r="F29" s="23">
        <f t="shared" si="2"/>
        <v>1031</v>
      </c>
      <c r="G29" s="23">
        <f t="shared" si="2"/>
        <v>1050</v>
      </c>
      <c r="H29" s="23">
        <f t="shared" si="2"/>
        <v>17661</v>
      </c>
      <c r="I29" s="23">
        <f t="shared" si="2"/>
        <v>1214</v>
      </c>
      <c r="J29" s="23">
        <f t="shared" si="2"/>
        <v>985</v>
      </c>
      <c r="K29" s="23">
        <f t="shared" si="2"/>
        <v>640</v>
      </c>
      <c r="L29" s="23">
        <f t="shared" si="2"/>
        <v>544</v>
      </c>
      <c r="M29" s="23">
        <f t="shared" si="2"/>
        <v>16950</v>
      </c>
    </row>
  </sheetData>
  <mergeCells count="8">
    <mergeCell ref="A29:B29"/>
    <mergeCell ref="A1:M1"/>
    <mergeCell ref="A2:A3"/>
    <mergeCell ref="B2:B3"/>
    <mergeCell ref="C2:C3"/>
    <mergeCell ref="D2:D3"/>
    <mergeCell ref="E2:H2"/>
    <mergeCell ref="I2:M2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14" sqref="B14"/>
    </sheetView>
  </sheetViews>
  <sheetFormatPr defaultRowHeight="15.75" x14ac:dyDescent="0.25"/>
  <cols>
    <col min="1" max="1" width="5.875" customWidth="1"/>
    <col min="2" max="2" width="37.25" customWidth="1"/>
    <col min="3" max="3" width="27" customWidth="1"/>
    <col min="4" max="4" width="12.125" customWidth="1"/>
    <col min="5" max="7" width="17.125" customWidth="1"/>
    <col min="12" max="12" width="15.375" bestFit="1" customWidth="1"/>
  </cols>
  <sheetData>
    <row r="1" spans="1:13" ht="18.75" x14ac:dyDescent="0.3">
      <c r="A1" s="29" t="s">
        <v>48</v>
      </c>
      <c r="B1" s="29"/>
      <c r="C1" s="29"/>
      <c r="D1" s="29"/>
      <c r="E1" s="29"/>
      <c r="F1" s="29"/>
      <c r="G1" s="29"/>
    </row>
    <row r="3" spans="1:13" s="1" customFormat="1" ht="41.25" customHeight="1" x14ac:dyDescent="0.25">
      <c r="A3" s="37" t="s">
        <v>0</v>
      </c>
      <c r="B3" s="38" t="s">
        <v>1</v>
      </c>
      <c r="C3" s="30" t="s">
        <v>42</v>
      </c>
      <c r="D3" s="39" t="s">
        <v>26</v>
      </c>
      <c r="E3" s="39" t="s">
        <v>3</v>
      </c>
      <c r="F3" s="39"/>
      <c r="G3" s="39"/>
    </row>
    <row r="4" spans="1:13" s="1" customFormat="1" ht="37.5" x14ac:dyDescent="0.25">
      <c r="A4" s="37"/>
      <c r="B4" s="38"/>
      <c r="C4" s="31"/>
      <c r="D4" s="39"/>
      <c r="E4" s="2" t="s">
        <v>45</v>
      </c>
      <c r="F4" s="2" t="s">
        <v>30</v>
      </c>
      <c r="G4" s="2" t="s">
        <v>29</v>
      </c>
    </row>
    <row r="5" spans="1:13" s="1" customFormat="1" ht="55.5" customHeight="1" x14ac:dyDescent="0.25">
      <c r="A5" s="3">
        <v>1</v>
      </c>
      <c r="B5" s="9" t="s">
        <v>27</v>
      </c>
      <c r="C5" s="8" t="s">
        <v>43</v>
      </c>
      <c r="D5" s="4">
        <v>8000</v>
      </c>
      <c r="E5" s="5">
        <f>D5*5%</f>
        <v>400</v>
      </c>
      <c r="F5" s="5">
        <v>2400</v>
      </c>
      <c r="G5" s="5">
        <f>D5-E5-F5</f>
        <v>5200</v>
      </c>
    </row>
    <row r="6" spans="1:13" s="1" customFormat="1" ht="55.5" customHeight="1" x14ac:dyDescent="0.25">
      <c r="A6" s="3">
        <v>2</v>
      </c>
      <c r="B6" s="6" t="s">
        <v>34</v>
      </c>
      <c r="C6" s="8" t="s">
        <v>43</v>
      </c>
      <c r="D6" s="4">
        <v>10000</v>
      </c>
      <c r="E6" s="4">
        <f>D6*10%</f>
        <v>1000</v>
      </c>
      <c r="F6" s="4">
        <f>D6*10%</f>
        <v>1000</v>
      </c>
      <c r="G6" s="5">
        <f t="shared" ref="G6:G10" si="0">D6-E6-F6</f>
        <v>8000</v>
      </c>
    </row>
    <row r="7" spans="1:13" s="1" customFormat="1" ht="63" customHeight="1" x14ac:dyDescent="0.25">
      <c r="A7" s="3">
        <v>3</v>
      </c>
      <c r="B7" s="6" t="s">
        <v>32</v>
      </c>
      <c r="C7" s="8" t="s">
        <v>44</v>
      </c>
      <c r="D7" s="4">
        <v>5000</v>
      </c>
      <c r="E7" s="4">
        <f>D7*2%</f>
        <v>100</v>
      </c>
      <c r="F7" s="4">
        <f>D7*10%</f>
        <v>500</v>
      </c>
      <c r="G7" s="5">
        <f t="shared" si="0"/>
        <v>4400</v>
      </c>
    </row>
    <row r="8" spans="1:13" s="1" customFormat="1" ht="55.5" customHeight="1" x14ac:dyDescent="0.25">
      <c r="A8" s="3">
        <v>4</v>
      </c>
      <c r="B8" s="6" t="s">
        <v>33</v>
      </c>
      <c r="C8" s="8" t="s">
        <v>43</v>
      </c>
      <c r="D8" s="4">
        <v>2000</v>
      </c>
      <c r="E8" s="4">
        <f>D8*7%</f>
        <v>140</v>
      </c>
      <c r="F8" s="4">
        <f>D8*6%</f>
        <v>120</v>
      </c>
      <c r="G8" s="5">
        <f t="shared" si="0"/>
        <v>1740</v>
      </c>
    </row>
    <row r="9" spans="1:13" s="1" customFormat="1" ht="55.5" customHeight="1" x14ac:dyDescent="0.25">
      <c r="A9" s="3">
        <v>5</v>
      </c>
      <c r="B9" s="35" t="s">
        <v>28</v>
      </c>
      <c r="C9" s="36"/>
      <c r="D9" s="4">
        <v>25000</v>
      </c>
      <c r="E9" s="5">
        <v>2970.5207867467243</v>
      </c>
      <c r="F9" s="5">
        <v>5186.9332292965146</v>
      </c>
      <c r="G9" s="5">
        <f t="shared" si="0"/>
        <v>16842.545983956759</v>
      </c>
    </row>
    <row r="10" spans="1:13" ht="31.5" customHeight="1" x14ac:dyDescent="0.25">
      <c r="A10" s="32" t="s">
        <v>31</v>
      </c>
      <c r="B10" s="33"/>
      <c r="C10" s="34"/>
      <c r="D10" s="4">
        <f>SUM(D5:D9)</f>
        <v>50000</v>
      </c>
      <c r="E10" s="7">
        <f>SUM(E5:E9)</f>
        <v>4610.5207867467243</v>
      </c>
      <c r="F10" s="7">
        <f>SUM(F5:F9)</f>
        <v>9206.9332292965155</v>
      </c>
      <c r="G10" s="5">
        <f t="shared" si="0"/>
        <v>36182.545983956763</v>
      </c>
    </row>
    <row r="11" spans="1:13" ht="31.5" customHeight="1" x14ac:dyDescent="0.25">
      <c r="A11" s="32" t="s">
        <v>47</v>
      </c>
      <c r="B11" s="33"/>
      <c r="C11" s="34"/>
      <c r="D11" s="4"/>
      <c r="E11" s="13">
        <f>E10/D10</f>
        <v>9.2210415734934492E-2</v>
      </c>
      <c r="F11" s="13">
        <f>F10/D10</f>
        <v>0.18413866458593031</v>
      </c>
      <c r="G11" s="13">
        <f>G10/D10</f>
        <v>0.72365091967913531</v>
      </c>
    </row>
    <row r="12" spans="1:13" ht="31.5" customHeight="1" x14ac:dyDescent="0.25">
      <c r="A12" s="10"/>
      <c r="B12" s="10"/>
      <c r="C12" s="10"/>
      <c r="D12" s="11"/>
      <c r="E12" s="12"/>
      <c r="F12" s="12"/>
      <c r="G12" s="12"/>
    </row>
    <row r="13" spans="1:13" x14ac:dyDescent="0.25">
      <c r="L13" t="s">
        <v>46</v>
      </c>
      <c r="M13">
        <v>600</v>
      </c>
    </row>
    <row r="14" spans="1:13" x14ac:dyDescent="0.25">
      <c r="L14" t="s">
        <v>35</v>
      </c>
      <c r="M14">
        <v>975</v>
      </c>
    </row>
    <row r="15" spans="1:13" x14ac:dyDescent="0.25">
      <c r="L15" t="s">
        <v>36</v>
      </c>
      <c r="M15">
        <v>820</v>
      </c>
    </row>
    <row r="16" spans="1:13" x14ac:dyDescent="0.25">
      <c r="L16" t="s">
        <v>37</v>
      </c>
      <c r="M16">
        <v>725</v>
      </c>
    </row>
    <row r="17" spans="12:13" x14ac:dyDescent="0.25">
      <c r="L17" t="s">
        <v>38</v>
      </c>
      <c r="M17">
        <v>500</v>
      </c>
    </row>
    <row r="18" spans="12:13" x14ac:dyDescent="0.25">
      <c r="L18" t="s">
        <v>39</v>
      </c>
      <c r="M18">
        <v>500</v>
      </c>
    </row>
    <row r="19" spans="12:13" x14ac:dyDescent="0.25">
      <c r="L19" t="s">
        <v>40</v>
      </c>
      <c r="M19">
        <v>200</v>
      </c>
    </row>
    <row r="20" spans="12:13" x14ac:dyDescent="0.25">
      <c r="L20" t="s">
        <v>41</v>
      </c>
      <c r="M20">
        <v>250</v>
      </c>
    </row>
    <row r="21" spans="12:13" x14ac:dyDescent="0.25">
      <c r="M21">
        <f>SUM(M13:M20)</f>
        <v>4570</v>
      </c>
    </row>
  </sheetData>
  <mergeCells count="9">
    <mergeCell ref="A1:G1"/>
    <mergeCell ref="C3:C4"/>
    <mergeCell ref="A10:C10"/>
    <mergeCell ref="A11:C11"/>
    <mergeCell ref="B9:C9"/>
    <mergeCell ref="A3:A4"/>
    <mergeCell ref="B3:B4"/>
    <mergeCell ref="D3:D4"/>
    <mergeCell ref="E3:G3"/>
  </mergeCells>
  <pageMargins left="0.25" right="0.25" top="0.25" bottom="0.2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2025-05-15T12:03:03Z</cp:lastPrinted>
  <dcterms:created xsi:type="dcterms:W3CDTF">2024-09-11T09:22:07Z</dcterms:created>
  <dcterms:modified xsi:type="dcterms:W3CDTF">2025-07-28T08:05:29Z</dcterms:modified>
</cp:coreProperties>
</file>