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Như Học" sheetId="1" r:id="rId1"/>
  </sheets>
  <definedNames>
    <definedName name="_xlnm.Print_Area" localSheetId="0">'Như Học'!$A$1:$W$394</definedName>
    <definedName name="_xlnm.Print_Titles" localSheetId="0">'Như Học'!$3:$5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94" i="1" l="1"/>
  <c r="I394" i="1"/>
  <c r="G394" i="1"/>
  <c r="F394" i="1"/>
  <c r="V393" i="1"/>
  <c r="P393" i="1"/>
  <c r="L393" i="1"/>
  <c r="J393" i="1"/>
  <c r="V392" i="1"/>
  <c r="P392" i="1"/>
  <c r="L392" i="1"/>
  <c r="V391" i="1"/>
  <c r="P391" i="1"/>
  <c r="L391" i="1"/>
  <c r="J391" i="1"/>
  <c r="V390" i="1"/>
  <c r="P390" i="1"/>
  <c r="L390" i="1"/>
  <c r="V389" i="1"/>
  <c r="P389" i="1"/>
  <c r="L389" i="1"/>
  <c r="J389" i="1"/>
  <c r="V388" i="1"/>
  <c r="P388" i="1"/>
  <c r="L388" i="1"/>
  <c r="J388" i="1"/>
  <c r="V387" i="1"/>
  <c r="J387" i="1"/>
  <c r="V386" i="1"/>
  <c r="V385" i="1"/>
  <c r="P385" i="1"/>
  <c r="L385" i="1"/>
  <c r="J385" i="1"/>
  <c r="V384" i="1"/>
  <c r="P384" i="1"/>
  <c r="L384" i="1"/>
  <c r="V383" i="1"/>
  <c r="P383" i="1"/>
  <c r="L383" i="1"/>
  <c r="J383" i="1"/>
  <c r="V382" i="1"/>
  <c r="P382" i="1"/>
  <c r="L382" i="1"/>
  <c r="V381" i="1"/>
  <c r="J381" i="1"/>
  <c r="V380" i="1"/>
  <c r="P380" i="1"/>
  <c r="L380" i="1"/>
  <c r="V379" i="1"/>
  <c r="P379" i="1"/>
  <c r="L379" i="1"/>
  <c r="J379" i="1"/>
  <c r="V378" i="1"/>
  <c r="P378" i="1"/>
  <c r="L378" i="1"/>
  <c r="J378" i="1"/>
  <c r="V377" i="1"/>
  <c r="P377" i="1"/>
  <c r="L377" i="1"/>
  <c r="J377" i="1"/>
  <c r="V376" i="1"/>
  <c r="P376" i="1"/>
  <c r="L376" i="1"/>
  <c r="V375" i="1"/>
  <c r="P375" i="1"/>
  <c r="L375" i="1"/>
  <c r="J375" i="1"/>
  <c r="V374" i="1"/>
  <c r="P374" i="1"/>
  <c r="L374" i="1"/>
  <c r="V373" i="1"/>
  <c r="P373" i="1"/>
  <c r="L373" i="1"/>
  <c r="J373" i="1"/>
  <c r="S372" i="1"/>
  <c r="O372" i="1"/>
  <c r="V372" i="1" s="1"/>
  <c r="L372" i="1"/>
  <c r="V371" i="1"/>
  <c r="P371" i="1"/>
  <c r="L371" i="1"/>
  <c r="V370" i="1"/>
  <c r="V369" i="1"/>
  <c r="P369" i="1"/>
  <c r="L369" i="1"/>
  <c r="J369" i="1"/>
  <c r="V368" i="1"/>
  <c r="P368" i="1"/>
  <c r="L368" i="1"/>
  <c r="V367" i="1"/>
  <c r="P367" i="1"/>
  <c r="L367" i="1"/>
  <c r="J367" i="1"/>
  <c r="S366" i="1"/>
  <c r="O366" i="1"/>
  <c r="V366" i="1" s="1"/>
  <c r="L366" i="1"/>
  <c r="V365" i="1"/>
  <c r="P365" i="1"/>
  <c r="L365" i="1"/>
  <c r="J365" i="1"/>
  <c r="V364" i="1"/>
  <c r="P364" i="1"/>
  <c r="L364" i="1"/>
  <c r="V363" i="1"/>
  <c r="P363" i="1"/>
  <c r="L363" i="1"/>
  <c r="J363" i="1"/>
  <c r="V362" i="1"/>
  <c r="P362" i="1"/>
  <c r="L362" i="1"/>
  <c r="V361" i="1"/>
  <c r="P361" i="1"/>
  <c r="L361" i="1"/>
  <c r="J361" i="1"/>
  <c r="V360" i="1"/>
  <c r="P360" i="1"/>
  <c r="L360" i="1"/>
  <c r="V359" i="1"/>
  <c r="P359" i="1"/>
  <c r="L359" i="1"/>
  <c r="J359" i="1"/>
  <c r="V358" i="1"/>
  <c r="P358" i="1"/>
  <c r="L358" i="1"/>
  <c r="V357" i="1"/>
  <c r="P357" i="1"/>
  <c r="L357" i="1"/>
  <c r="J357" i="1"/>
  <c r="V356" i="1"/>
  <c r="P356" i="1"/>
  <c r="L356" i="1"/>
  <c r="V355" i="1"/>
  <c r="P355" i="1"/>
  <c r="L355" i="1"/>
  <c r="J355" i="1"/>
  <c r="V354" i="1"/>
  <c r="P354" i="1"/>
  <c r="L354" i="1"/>
  <c r="J354" i="1"/>
  <c r="V353" i="1"/>
  <c r="P353" i="1"/>
  <c r="L353" i="1"/>
  <c r="V352" i="1"/>
  <c r="P352" i="1"/>
  <c r="L352" i="1"/>
  <c r="J352" i="1"/>
  <c r="S351" i="1"/>
  <c r="O351" i="1"/>
  <c r="V351" i="1" s="1"/>
  <c r="L351" i="1"/>
  <c r="J351" i="1"/>
  <c r="V350" i="1"/>
  <c r="P350" i="1"/>
  <c r="L350" i="1"/>
  <c r="J350" i="1"/>
  <c r="V348" i="1"/>
  <c r="S348" i="1"/>
  <c r="Q348" i="1"/>
  <c r="L348" i="1"/>
  <c r="S347" i="1"/>
  <c r="R347" i="1"/>
  <c r="V347" i="1" s="1"/>
  <c r="M347" i="1"/>
  <c r="V346" i="1"/>
  <c r="S346" i="1"/>
  <c r="R346" i="1"/>
  <c r="M346" i="1"/>
  <c r="S345" i="1"/>
  <c r="R345" i="1"/>
  <c r="V345" i="1" s="1"/>
  <c r="M345" i="1"/>
  <c r="V344" i="1"/>
  <c r="S344" i="1"/>
  <c r="R344" i="1"/>
  <c r="M344" i="1"/>
  <c r="S343" i="1"/>
  <c r="R343" i="1"/>
  <c r="V343" i="1" s="1"/>
  <c r="M343" i="1"/>
  <c r="S342" i="1"/>
  <c r="R342" i="1"/>
  <c r="V342" i="1" s="1"/>
  <c r="M342" i="1"/>
  <c r="V341" i="1"/>
  <c r="S341" i="1"/>
  <c r="R341" i="1"/>
  <c r="M341" i="1"/>
  <c r="S340" i="1"/>
  <c r="R340" i="1"/>
  <c r="V340" i="1" s="1"/>
  <c r="M340" i="1"/>
  <c r="R339" i="1"/>
  <c r="V339" i="1" s="1"/>
  <c r="M339" i="1"/>
  <c r="R338" i="1"/>
  <c r="V338" i="1" s="1"/>
  <c r="M338" i="1"/>
  <c r="S337" i="1"/>
  <c r="R337" i="1"/>
  <c r="V337" i="1" s="1"/>
  <c r="M337" i="1"/>
  <c r="R336" i="1"/>
  <c r="V336" i="1" s="1"/>
  <c r="M336" i="1"/>
  <c r="S335" i="1"/>
  <c r="R335" i="1"/>
  <c r="V335" i="1" s="1"/>
  <c r="M335" i="1"/>
  <c r="S334" i="1"/>
  <c r="R334" i="1"/>
  <c r="V334" i="1" s="1"/>
  <c r="M334" i="1"/>
  <c r="S333" i="1"/>
  <c r="R333" i="1"/>
  <c r="V333" i="1" s="1"/>
  <c r="M333" i="1"/>
  <c r="S332" i="1"/>
  <c r="R332" i="1"/>
  <c r="V332" i="1" s="1"/>
  <c r="M332" i="1"/>
  <c r="V331" i="1"/>
  <c r="S331" i="1"/>
  <c r="R331" i="1"/>
  <c r="M331" i="1"/>
  <c r="R330" i="1"/>
  <c r="V330" i="1" s="1"/>
  <c r="M330" i="1"/>
  <c r="Q329" i="1"/>
  <c r="V329" i="1" s="1"/>
  <c r="L329" i="1"/>
  <c r="R328" i="1"/>
  <c r="V328" i="1" s="1"/>
  <c r="M328" i="1"/>
  <c r="R327" i="1"/>
  <c r="V327" i="1" s="1"/>
  <c r="M327" i="1"/>
  <c r="R326" i="1"/>
  <c r="V326" i="1" s="1"/>
  <c r="M326" i="1"/>
  <c r="V325" i="1"/>
  <c r="R325" i="1"/>
  <c r="M325" i="1"/>
  <c r="V324" i="1"/>
  <c r="S324" i="1"/>
  <c r="R324" i="1"/>
  <c r="M324" i="1"/>
  <c r="S323" i="1"/>
  <c r="R323" i="1"/>
  <c r="V323" i="1" s="1"/>
  <c r="M323" i="1"/>
  <c r="S322" i="1"/>
  <c r="R322" i="1"/>
  <c r="V322" i="1" s="1"/>
  <c r="M322" i="1"/>
  <c r="R321" i="1"/>
  <c r="V321" i="1" s="1"/>
  <c r="M321" i="1"/>
  <c r="R320" i="1"/>
  <c r="V320" i="1" s="1"/>
  <c r="M320" i="1"/>
  <c r="R319" i="1"/>
  <c r="V319" i="1" s="1"/>
  <c r="M319" i="1"/>
  <c r="R318" i="1"/>
  <c r="V318" i="1" s="1"/>
  <c r="M318" i="1"/>
  <c r="V317" i="1"/>
  <c r="S317" i="1"/>
  <c r="R317" i="1"/>
  <c r="M317" i="1"/>
  <c r="V316" i="1"/>
  <c r="R316" i="1"/>
  <c r="M316" i="1"/>
  <c r="S315" i="1"/>
  <c r="R315" i="1"/>
  <c r="V315" i="1" s="1"/>
  <c r="M315" i="1"/>
  <c r="R314" i="1"/>
  <c r="V314" i="1" s="1"/>
  <c r="M314" i="1"/>
  <c r="R313" i="1"/>
  <c r="V313" i="1" s="1"/>
  <c r="M313" i="1"/>
  <c r="V312" i="1"/>
  <c r="S312" i="1"/>
  <c r="R312" i="1"/>
  <c r="M312" i="1"/>
  <c r="S311" i="1"/>
  <c r="R311" i="1"/>
  <c r="V311" i="1" s="1"/>
  <c r="M311" i="1"/>
  <c r="R310" i="1"/>
  <c r="V310" i="1" s="1"/>
  <c r="M310" i="1"/>
  <c r="R309" i="1"/>
  <c r="V309" i="1" s="1"/>
  <c r="M309" i="1"/>
  <c r="R308" i="1"/>
  <c r="V308" i="1" s="1"/>
  <c r="M308" i="1"/>
  <c r="R307" i="1"/>
  <c r="V307" i="1" s="1"/>
  <c r="M307" i="1"/>
  <c r="R306" i="1"/>
  <c r="V306" i="1" s="1"/>
  <c r="M306" i="1"/>
  <c r="S305" i="1"/>
  <c r="R305" i="1"/>
  <c r="V305" i="1" s="1"/>
  <c r="M305" i="1"/>
  <c r="Q304" i="1"/>
  <c r="V304" i="1" s="1"/>
  <c r="L304" i="1"/>
  <c r="S303" i="1"/>
  <c r="Q303" i="1"/>
  <c r="V303" i="1" s="1"/>
  <c r="L303" i="1"/>
  <c r="S302" i="1"/>
  <c r="R302" i="1"/>
  <c r="V302" i="1" s="1"/>
  <c r="M302" i="1"/>
  <c r="R301" i="1"/>
  <c r="V301" i="1" s="1"/>
  <c r="M301" i="1"/>
  <c r="Q300" i="1"/>
  <c r="V300" i="1" s="1"/>
  <c r="L300" i="1"/>
  <c r="S299" i="1"/>
  <c r="R299" i="1"/>
  <c r="V299" i="1" s="1"/>
  <c r="M299" i="1"/>
  <c r="R298" i="1"/>
  <c r="V298" i="1" s="1"/>
  <c r="M298" i="1"/>
  <c r="R297" i="1"/>
  <c r="V297" i="1" s="1"/>
  <c r="M297" i="1"/>
  <c r="R296" i="1"/>
  <c r="V296" i="1" s="1"/>
  <c r="M296" i="1"/>
  <c r="V295" i="1"/>
  <c r="S295" i="1"/>
  <c r="R295" i="1"/>
  <c r="M295" i="1"/>
  <c r="R294" i="1"/>
  <c r="V294" i="1" s="1"/>
  <c r="M294" i="1"/>
  <c r="S293" i="1"/>
  <c r="R293" i="1"/>
  <c r="V293" i="1" s="1"/>
  <c r="M293" i="1"/>
  <c r="V292" i="1"/>
  <c r="R292" i="1"/>
  <c r="M292" i="1"/>
  <c r="V291" i="1"/>
  <c r="R291" i="1"/>
  <c r="M291" i="1"/>
  <c r="Q290" i="1"/>
  <c r="V290" i="1" s="1"/>
  <c r="L290" i="1"/>
  <c r="V289" i="1"/>
  <c r="R289" i="1"/>
  <c r="M289" i="1"/>
  <c r="R288" i="1"/>
  <c r="V288" i="1" s="1"/>
  <c r="M288" i="1"/>
  <c r="R287" i="1"/>
  <c r="R394" i="1" s="1"/>
  <c r="M287" i="1"/>
  <c r="M394" i="1" s="1"/>
  <c r="Q286" i="1"/>
  <c r="V286" i="1" s="1"/>
  <c r="L286" i="1"/>
  <c r="R285" i="1"/>
  <c r="V285" i="1" s="1"/>
  <c r="M285" i="1"/>
  <c r="S284" i="1"/>
  <c r="R284" i="1"/>
  <c r="V284" i="1" s="1"/>
  <c r="M284" i="1"/>
  <c r="V283" i="1"/>
  <c r="R283" i="1"/>
  <c r="M283" i="1"/>
  <c r="V282" i="1"/>
  <c r="Q282" i="1"/>
  <c r="L282" i="1"/>
  <c r="S281" i="1"/>
  <c r="O281" i="1"/>
  <c r="V281" i="1" s="1"/>
  <c r="L281" i="1"/>
  <c r="V280" i="1"/>
  <c r="P280" i="1"/>
  <c r="L280" i="1"/>
  <c r="J280" i="1"/>
  <c r="V279" i="1"/>
  <c r="P279" i="1"/>
  <c r="L279" i="1"/>
  <c r="V278" i="1"/>
  <c r="P278" i="1"/>
  <c r="L278" i="1"/>
  <c r="J278" i="1"/>
  <c r="V277" i="1"/>
  <c r="P277" i="1"/>
  <c r="L277" i="1"/>
  <c r="V276" i="1"/>
  <c r="P276" i="1"/>
  <c r="L276" i="1"/>
  <c r="J276" i="1"/>
  <c r="V275" i="1"/>
  <c r="P275" i="1"/>
  <c r="L275" i="1"/>
  <c r="V274" i="1"/>
  <c r="P274" i="1"/>
  <c r="L274" i="1"/>
  <c r="J274" i="1"/>
  <c r="V273" i="1"/>
  <c r="P273" i="1"/>
  <c r="L273" i="1"/>
  <c r="V272" i="1"/>
  <c r="P272" i="1"/>
  <c r="L272" i="1"/>
  <c r="J272" i="1"/>
  <c r="V271" i="1"/>
  <c r="P271" i="1"/>
  <c r="L271" i="1"/>
  <c r="J271" i="1"/>
  <c r="V270" i="1"/>
  <c r="P270" i="1"/>
  <c r="L270" i="1"/>
  <c r="V269" i="1"/>
  <c r="P269" i="1"/>
  <c r="L269" i="1"/>
  <c r="J269" i="1"/>
  <c r="V268" i="1"/>
  <c r="P268" i="1"/>
  <c r="L268" i="1"/>
  <c r="V267" i="1"/>
  <c r="P267" i="1"/>
  <c r="L267" i="1"/>
  <c r="J267" i="1"/>
  <c r="V266" i="1"/>
  <c r="P266" i="1"/>
  <c r="L266" i="1"/>
  <c r="V265" i="1"/>
  <c r="P265" i="1"/>
  <c r="L265" i="1"/>
  <c r="V264" i="1"/>
  <c r="P264" i="1"/>
  <c r="L264" i="1"/>
  <c r="J264" i="1"/>
  <c r="V263" i="1"/>
  <c r="P263" i="1"/>
  <c r="L263" i="1"/>
  <c r="V262" i="1"/>
  <c r="P262" i="1"/>
  <c r="L262" i="1"/>
  <c r="J262" i="1"/>
  <c r="V261" i="1"/>
  <c r="P261" i="1"/>
  <c r="L261" i="1"/>
  <c r="V260" i="1"/>
  <c r="P260" i="1"/>
  <c r="L260" i="1"/>
  <c r="V259" i="1"/>
  <c r="S259" i="1"/>
  <c r="O259" i="1"/>
  <c r="J259" i="1" s="1"/>
  <c r="L259" i="1"/>
  <c r="V258" i="1"/>
  <c r="P258" i="1"/>
  <c r="L258" i="1"/>
  <c r="V257" i="1"/>
  <c r="S257" i="1"/>
  <c r="O257" i="1"/>
  <c r="L257" i="1"/>
  <c r="J257" i="1"/>
  <c r="V256" i="1"/>
  <c r="P256" i="1"/>
  <c r="L256" i="1"/>
  <c r="V255" i="1"/>
  <c r="P255" i="1"/>
  <c r="L255" i="1"/>
  <c r="J255" i="1"/>
  <c r="S254" i="1"/>
  <c r="O254" i="1"/>
  <c r="V254" i="1" s="1"/>
  <c r="L254" i="1"/>
  <c r="J254" i="1"/>
  <c r="V253" i="1"/>
  <c r="P253" i="1"/>
  <c r="L253" i="1"/>
  <c r="V252" i="1"/>
  <c r="P252" i="1"/>
  <c r="L252" i="1"/>
  <c r="V251" i="1"/>
  <c r="P251" i="1"/>
  <c r="L251" i="1"/>
  <c r="J251" i="1"/>
  <c r="V250" i="1"/>
  <c r="P250" i="1"/>
  <c r="L250" i="1"/>
  <c r="V249" i="1"/>
  <c r="V248" i="1"/>
  <c r="P248" i="1"/>
  <c r="L248" i="1"/>
  <c r="J248" i="1"/>
  <c r="V247" i="1"/>
  <c r="P247" i="1"/>
  <c r="L247" i="1"/>
  <c r="V246" i="1"/>
  <c r="P246" i="1"/>
  <c r="L246" i="1"/>
  <c r="J246" i="1"/>
  <c r="S245" i="1"/>
  <c r="O245" i="1"/>
  <c r="V245" i="1" s="1"/>
  <c r="L245" i="1"/>
  <c r="V244" i="1"/>
  <c r="P244" i="1"/>
  <c r="L244" i="1"/>
  <c r="J244" i="1"/>
  <c r="V243" i="1"/>
  <c r="P243" i="1"/>
  <c r="L243" i="1"/>
  <c r="J243" i="1"/>
  <c r="V242" i="1"/>
  <c r="P242" i="1"/>
  <c r="L242" i="1"/>
  <c r="V241" i="1"/>
  <c r="P241" i="1"/>
  <c r="L241" i="1"/>
  <c r="J241" i="1"/>
  <c r="V240" i="1"/>
  <c r="P240" i="1"/>
  <c r="L240" i="1"/>
  <c r="V239" i="1"/>
  <c r="P239" i="1"/>
  <c r="L239" i="1"/>
  <c r="J239" i="1"/>
  <c r="V238" i="1"/>
  <c r="J238" i="1"/>
  <c r="V237" i="1"/>
  <c r="P237" i="1"/>
  <c r="L237" i="1"/>
  <c r="J237" i="1"/>
  <c r="V236" i="1"/>
  <c r="P236" i="1"/>
  <c r="L236" i="1"/>
  <c r="V235" i="1"/>
  <c r="J235" i="1"/>
  <c r="V234" i="1"/>
  <c r="P234" i="1"/>
  <c r="L234" i="1"/>
  <c r="V233" i="1"/>
  <c r="P233" i="1"/>
  <c r="L233" i="1"/>
  <c r="J233" i="1"/>
  <c r="V232" i="1"/>
  <c r="P232" i="1"/>
  <c r="L232" i="1"/>
  <c r="V231" i="1"/>
  <c r="P231" i="1"/>
  <c r="L231" i="1"/>
  <c r="V230" i="1"/>
  <c r="P230" i="1"/>
  <c r="L230" i="1"/>
  <c r="J230" i="1"/>
  <c r="V229" i="1"/>
  <c r="P229" i="1"/>
  <c r="L229" i="1"/>
  <c r="V228" i="1"/>
  <c r="P228" i="1"/>
  <c r="L228" i="1"/>
  <c r="S227" i="1"/>
  <c r="O227" i="1"/>
  <c r="J227" i="1" s="1"/>
  <c r="L227" i="1"/>
  <c r="V226" i="1"/>
  <c r="P226" i="1"/>
  <c r="L226" i="1"/>
  <c r="V225" i="1"/>
  <c r="P225" i="1"/>
  <c r="L225" i="1"/>
  <c r="J225" i="1"/>
  <c r="V224" i="1"/>
  <c r="P224" i="1"/>
  <c r="L224" i="1"/>
  <c r="V223" i="1"/>
  <c r="S223" i="1"/>
  <c r="O223" i="1"/>
  <c r="L223" i="1"/>
  <c r="J223" i="1"/>
  <c r="V222" i="1"/>
  <c r="P222" i="1"/>
  <c r="L222" i="1"/>
  <c r="V221" i="1"/>
  <c r="P221" i="1"/>
  <c r="L221" i="1"/>
  <c r="J221" i="1"/>
  <c r="V220" i="1"/>
  <c r="P220" i="1"/>
  <c r="L220" i="1"/>
  <c r="V219" i="1"/>
  <c r="P219" i="1"/>
  <c r="L219" i="1"/>
  <c r="J219" i="1"/>
  <c r="V218" i="1"/>
  <c r="P218" i="1"/>
  <c r="L218" i="1"/>
  <c r="S217" i="1"/>
  <c r="O217" i="1"/>
  <c r="V217" i="1" s="1"/>
  <c r="L217" i="1"/>
  <c r="V216" i="1"/>
  <c r="P216" i="1"/>
  <c r="L216" i="1"/>
  <c r="J216" i="1"/>
  <c r="V215" i="1"/>
  <c r="P215" i="1"/>
  <c r="L215" i="1"/>
  <c r="J215" i="1"/>
  <c r="V214" i="1"/>
  <c r="P214" i="1"/>
  <c r="L214" i="1"/>
  <c r="V213" i="1"/>
  <c r="P213" i="1"/>
  <c r="L213" i="1"/>
  <c r="J213" i="1"/>
  <c r="V212" i="1"/>
  <c r="P212" i="1"/>
  <c r="L212" i="1"/>
  <c r="V211" i="1"/>
  <c r="P211" i="1"/>
  <c r="L211" i="1"/>
  <c r="V210" i="1"/>
  <c r="P210" i="1"/>
  <c r="L210" i="1"/>
  <c r="S209" i="1"/>
  <c r="O209" i="1"/>
  <c r="V209" i="1" s="1"/>
  <c r="L209" i="1"/>
  <c r="V208" i="1"/>
  <c r="P208" i="1"/>
  <c r="L208" i="1"/>
  <c r="J208" i="1"/>
  <c r="S207" i="1"/>
  <c r="O207" i="1"/>
  <c r="V207" i="1" s="1"/>
  <c r="L207" i="1"/>
  <c r="V206" i="1"/>
  <c r="P206" i="1"/>
  <c r="L206" i="1"/>
  <c r="S205" i="1"/>
  <c r="O205" i="1"/>
  <c r="V205" i="1" s="1"/>
  <c r="L205" i="1"/>
  <c r="J205" i="1"/>
  <c r="V204" i="1"/>
  <c r="S204" i="1"/>
  <c r="O204" i="1"/>
  <c r="J204" i="1" s="1"/>
  <c r="K204" i="1"/>
  <c r="K394" i="1" s="1"/>
  <c r="H204" i="1"/>
  <c r="V203" i="1"/>
  <c r="P203" i="1"/>
  <c r="L203" i="1"/>
  <c r="J203" i="1"/>
  <c r="S202" i="1"/>
  <c r="O202" i="1"/>
  <c r="V202" i="1" s="1"/>
  <c r="L202" i="1"/>
  <c r="J202" i="1"/>
  <c r="V201" i="1"/>
  <c r="P201" i="1"/>
  <c r="L201" i="1"/>
  <c r="V200" i="1"/>
  <c r="P200" i="1"/>
  <c r="L200" i="1"/>
  <c r="J200" i="1"/>
  <c r="S199" i="1"/>
  <c r="O199" i="1"/>
  <c r="V199" i="1" s="1"/>
  <c r="L199" i="1"/>
  <c r="V198" i="1"/>
  <c r="P198" i="1"/>
  <c r="L198" i="1"/>
  <c r="J198" i="1"/>
  <c r="V197" i="1"/>
  <c r="S197" i="1"/>
  <c r="O197" i="1"/>
  <c r="L197" i="1"/>
  <c r="V196" i="1"/>
  <c r="P196" i="1"/>
  <c r="L196" i="1"/>
  <c r="J196" i="1"/>
  <c r="S195" i="1"/>
  <c r="O195" i="1"/>
  <c r="V195" i="1" s="1"/>
  <c r="L195" i="1"/>
  <c r="V194" i="1"/>
  <c r="P194" i="1"/>
  <c r="L194" i="1"/>
  <c r="J194" i="1"/>
  <c r="V193" i="1"/>
  <c r="P193" i="1"/>
  <c r="L193" i="1"/>
  <c r="V192" i="1"/>
  <c r="P192" i="1"/>
  <c r="L192" i="1"/>
  <c r="J192" i="1"/>
  <c r="V191" i="1"/>
  <c r="P191" i="1"/>
  <c r="L191" i="1"/>
  <c r="V190" i="1"/>
  <c r="S190" i="1"/>
  <c r="O190" i="1"/>
  <c r="J190" i="1" s="1"/>
  <c r="L190" i="1"/>
  <c r="S189" i="1"/>
  <c r="O189" i="1"/>
  <c r="V189" i="1" s="1"/>
  <c r="L189" i="1"/>
  <c r="V188" i="1"/>
  <c r="S188" i="1"/>
  <c r="O188" i="1"/>
  <c r="J185" i="1" s="1"/>
  <c r="L188" i="1"/>
  <c r="V187" i="1"/>
  <c r="P187" i="1"/>
  <c r="L187" i="1"/>
  <c r="V186" i="1"/>
  <c r="P186" i="1"/>
  <c r="L186" i="1"/>
  <c r="S185" i="1"/>
  <c r="O185" i="1"/>
  <c r="V185" i="1" s="1"/>
  <c r="L185" i="1"/>
  <c r="V184" i="1"/>
  <c r="P184" i="1"/>
  <c r="L184" i="1"/>
  <c r="J184" i="1"/>
  <c r="V183" i="1"/>
  <c r="P183" i="1"/>
  <c r="L183" i="1"/>
  <c r="J183" i="1"/>
  <c r="V182" i="1"/>
  <c r="P182" i="1"/>
  <c r="L182" i="1"/>
  <c r="V181" i="1"/>
  <c r="P181" i="1"/>
  <c r="L181" i="1"/>
  <c r="Q180" i="1"/>
  <c r="V180" i="1" s="1"/>
  <c r="L180" i="1"/>
  <c r="J180" i="1"/>
  <c r="V179" i="1"/>
  <c r="P179" i="1"/>
  <c r="L179" i="1"/>
  <c r="V178" i="1"/>
  <c r="P178" i="1"/>
  <c r="L178" i="1"/>
  <c r="J178" i="1"/>
  <c r="V177" i="1"/>
  <c r="P177" i="1"/>
  <c r="L177" i="1"/>
  <c r="J177" i="1"/>
  <c r="V176" i="1"/>
  <c r="P176" i="1"/>
  <c r="L176" i="1"/>
  <c r="V175" i="1"/>
  <c r="S175" i="1"/>
  <c r="O175" i="1"/>
  <c r="L175" i="1"/>
  <c r="S174" i="1"/>
  <c r="P174" i="1"/>
  <c r="O174" i="1"/>
  <c r="V174" i="1" s="1"/>
  <c r="L174" i="1"/>
  <c r="J174" i="1"/>
  <c r="V173" i="1"/>
  <c r="P173" i="1"/>
  <c r="L173" i="1"/>
  <c r="V172" i="1"/>
  <c r="P172" i="1"/>
  <c r="L172" i="1"/>
  <c r="J172" i="1"/>
  <c r="V171" i="1"/>
  <c r="P171" i="1"/>
  <c r="L171" i="1"/>
  <c r="V170" i="1"/>
  <c r="P170" i="1"/>
  <c r="L170" i="1"/>
  <c r="J170" i="1"/>
  <c r="V169" i="1"/>
  <c r="P169" i="1"/>
  <c r="L169" i="1"/>
  <c r="V168" i="1"/>
  <c r="V167" i="1"/>
  <c r="P167" i="1"/>
  <c r="L167" i="1"/>
  <c r="J167" i="1"/>
  <c r="V166" i="1"/>
  <c r="P166" i="1"/>
  <c r="L166" i="1"/>
  <c r="J166" i="1"/>
  <c r="V165" i="1"/>
  <c r="S165" i="1"/>
  <c r="O165" i="1"/>
  <c r="L165" i="1"/>
  <c r="J165" i="1"/>
  <c r="V164" i="1"/>
  <c r="P164" i="1"/>
  <c r="L164" i="1"/>
  <c r="V163" i="1"/>
  <c r="J163" i="1"/>
  <c r="V162" i="1"/>
  <c r="P162" i="1"/>
  <c r="L162" i="1"/>
  <c r="J162" i="1"/>
  <c r="V161" i="1"/>
  <c r="P161" i="1"/>
  <c r="L161" i="1"/>
  <c r="V160" i="1"/>
  <c r="P160" i="1"/>
  <c r="L160" i="1"/>
  <c r="J160" i="1"/>
  <c r="V159" i="1"/>
  <c r="P159" i="1"/>
  <c r="L159" i="1"/>
  <c r="V158" i="1"/>
  <c r="P158" i="1"/>
  <c r="L158" i="1"/>
  <c r="J158" i="1"/>
  <c r="V157" i="1"/>
  <c r="S157" i="1"/>
  <c r="O157" i="1"/>
  <c r="L157" i="1"/>
  <c r="J157" i="1"/>
  <c r="V156" i="1"/>
  <c r="P156" i="1"/>
  <c r="L156" i="1"/>
  <c r="J156" i="1"/>
  <c r="V155" i="1"/>
  <c r="P155" i="1"/>
  <c r="L155" i="1"/>
  <c r="J155" i="1"/>
  <c r="V154" i="1"/>
  <c r="P154" i="1"/>
  <c r="L154" i="1"/>
  <c r="V153" i="1"/>
  <c r="P153" i="1"/>
  <c r="L153" i="1"/>
  <c r="J153" i="1"/>
  <c r="V152" i="1"/>
  <c r="S152" i="1"/>
  <c r="O152" i="1"/>
  <c r="J151" i="1" s="1"/>
  <c r="V151" i="1"/>
  <c r="P151" i="1"/>
  <c r="L151" i="1"/>
  <c r="S150" i="1"/>
  <c r="O150" i="1"/>
  <c r="V150" i="1" s="1"/>
  <c r="V149" i="1"/>
  <c r="P149" i="1"/>
  <c r="L149" i="1"/>
  <c r="V148" i="1"/>
  <c r="J148" i="1"/>
  <c r="V147" i="1"/>
  <c r="P147" i="1"/>
  <c r="L147" i="1"/>
  <c r="V146" i="1"/>
  <c r="P146" i="1"/>
  <c r="L146" i="1"/>
  <c r="V145" i="1"/>
  <c r="P145" i="1"/>
  <c r="L145" i="1"/>
  <c r="V144" i="1"/>
  <c r="P144" i="1"/>
  <c r="L144" i="1"/>
  <c r="V143" i="1"/>
  <c r="P143" i="1"/>
  <c r="L143" i="1"/>
  <c r="J143" i="1"/>
  <c r="V142" i="1"/>
  <c r="P142" i="1"/>
  <c r="L142" i="1"/>
  <c r="V141" i="1"/>
  <c r="P141" i="1"/>
  <c r="L141" i="1"/>
  <c r="J141" i="1"/>
  <c r="V140" i="1"/>
  <c r="P140" i="1"/>
  <c r="L140" i="1"/>
  <c r="J140" i="1"/>
  <c r="V139" i="1"/>
  <c r="P139" i="1"/>
  <c r="L139" i="1"/>
  <c r="J139" i="1"/>
  <c r="S138" i="1"/>
  <c r="O138" i="1"/>
  <c r="V138" i="1" s="1"/>
  <c r="L138" i="1"/>
  <c r="J138" i="1"/>
  <c r="V137" i="1"/>
  <c r="V136" i="1"/>
  <c r="P136" i="1"/>
  <c r="L136" i="1"/>
  <c r="V135" i="1"/>
  <c r="P135" i="1"/>
  <c r="L135" i="1"/>
  <c r="J135" i="1"/>
  <c r="V134" i="1"/>
  <c r="P134" i="1"/>
  <c r="L134" i="1"/>
  <c r="V133" i="1"/>
  <c r="J133" i="1"/>
  <c r="V132" i="1"/>
  <c r="S132" i="1"/>
  <c r="O132" i="1"/>
  <c r="L132" i="1"/>
  <c r="J132" i="1"/>
  <c r="V131" i="1"/>
  <c r="P131" i="1"/>
  <c r="L131" i="1"/>
  <c r="V130" i="1"/>
  <c r="P130" i="1"/>
  <c r="L130" i="1"/>
  <c r="V129" i="1"/>
  <c r="P129" i="1"/>
  <c r="L129" i="1"/>
  <c r="J129" i="1"/>
  <c r="V128" i="1"/>
  <c r="P128" i="1"/>
  <c r="L128" i="1"/>
  <c r="J128" i="1"/>
  <c r="V127" i="1"/>
  <c r="P127" i="1"/>
  <c r="L127" i="1"/>
  <c r="V126" i="1"/>
  <c r="V125" i="1"/>
  <c r="P125" i="1"/>
  <c r="L125" i="1"/>
  <c r="J125" i="1"/>
  <c r="V124" i="1"/>
  <c r="P124" i="1"/>
  <c r="L124" i="1"/>
  <c r="V123" i="1"/>
  <c r="P123" i="1"/>
  <c r="L123" i="1"/>
  <c r="J123" i="1"/>
  <c r="V122" i="1"/>
  <c r="P122" i="1"/>
  <c r="L122" i="1"/>
  <c r="J122" i="1"/>
  <c r="S121" i="1"/>
  <c r="O121" i="1"/>
  <c r="V121" i="1" s="1"/>
  <c r="L121" i="1"/>
  <c r="J121" i="1"/>
  <c r="V120" i="1"/>
  <c r="P120" i="1"/>
  <c r="L120" i="1"/>
  <c r="V119" i="1"/>
  <c r="P119" i="1"/>
  <c r="L119" i="1"/>
  <c r="J119" i="1"/>
  <c r="V118" i="1"/>
  <c r="P118" i="1"/>
  <c r="L118" i="1"/>
  <c r="V117" i="1"/>
  <c r="P117" i="1"/>
  <c r="L117" i="1"/>
  <c r="V116" i="1"/>
  <c r="P116" i="1"/>
  <c r="L116" i="1"/>
  <c r="J116" i="1"/>
  <c r="V115" i="1"/>
  <c r="P115" i="1"/>
  <c r="L115" i="1"/>
  <c r="J115" i="1"/>
  <c r="V114" i="1"/>
  <c r="P114" i="1"/>
  <c r="L114" i="1"/>
  <c r="V113" i="1"/>
  <c r="P113" i="1"/>
  <c r="L113" i="1"/>
  <c r="J113" i="1"/>
  <c r="S112" i="1"/>
  <c r="O112" i="1"/>
  <c r="V112" i="1" s="1"/>
  <c r="L112" i="1"/>
  <c r="V111" i="1"/>
  <c r="P111" i="1"/>
  <c r="L111" i="1"/>
  <c r="J111" i="1"/>
  <c r="V110" i="1"/>
  <c r="P110" i="1"/>
  <c r="L110" i="1"/>
  <c r="V109" i="1"/>
  <c r="J109" i="1"/>
  <c r="V108" i="1"/>
  <c r="P108" i="1"/>
  <c r="L108" i="1"/>
  <c r="V107" i="1"/>
  <c r="P107" i="1"/>
  <c r="L107" i="1"/>
  <c r="J107" i="1"/>
  <c r="V106" i="1"/>
  <c r="P106" i="1"/>
  <c r="L106" i="1"/>
  <c r="J106" i="1"/>
  <c r="S105" i="1"/>
  <c r="O105" i="1"/>
  <c r="V105" i="1" s="1"/>
  <c r="L105" i="1"/>
  <c r="V104" i="1"/>
  <c r="P104" i="1"/>
  <c r="L104" i="1"/>
  <c r="J104" i="1"/>
  <c r="V103" i="1"/>
  <c r="P103" i="1"/>
  <c r="L103" i="1"/>
  <c r="J103" i="1"/>
  <c r="S102" i="1"/>
  <c r="O102" i="1"/>
  <c r="V102" i="1" s="1"/>
  <c r="L102" i="1"/>
  <c r="V101" i="1"/>
  <c r="S101" i="1"/>
  <c r="O101" i="1"/>
  <c r="L101" i="1"/>
  <c r="J101" i="1"/>
  <c r="V100" i="1"/>
  <c r="P100" i="1"/>
  <c r="L100" i="1"/>
  <c r="J100" i="1"/>
  <c r="V99" i="1"/>
  <c r="P99" i="1"/>
  <c r="L99" i="1"/>
  <c r="S98" i="1"/>
  <c r="O98" i="1"/>
  <c r="V98" i="1" s="1"/>
  <c r="L98" i="1"/>
  <c r="J98" i="1"/>
  <c r="V97" i="1"/>
  <c r="P97" i="1"/>
  <c r="L97" i="1"/>
  <c r="J97" i="1"/>
  <c r="V96" i="1"/>
  <c r="P96" i="1"/>
  <c r="L96" i="1"/>
  <c r="J96" i="1"/>
  <c r="V95" i="1"/>
  <c r="P95" i="1"/>
  <c r="L95" i="1"/>
  <c r="J95" i="1"/>
  <c r="V94" i="1"/>
  <c r="P94" i="1"/>
  <c r="L94" i="1"/>
  <c r="J94" i="1"/>
  <c r="S93" i="1"/>
  <c r="O93" i="1"/>
  <c r="V93" i="1" s="1"/>
  <c r="L93" i="1"/>
  <c r="J93" i="1"/>
  <c r="S92" i="1"/>
  <c r="O92" i="1"/>
  <c r="V92" i="1" s="1"/>
  <c r="L92" i="1"/>
  <c r="V91" i="1"/>
  <c r="S90" i="1"/>
  <c r="O90" i="1"/>
  <c r="V90" i="1" s="1"/>
  <c r="L90" i="1"/>
  <c r="V89" i="1"/>
  <c r="P89" i="1"/>
  <c r="L89" i="1"/>
  <c r="J89" i="1"/>
  <c r="V88" i="1"/>
  <c r="P88" i="1"/>
  <c r="L88" i="1"/>
  <c r="J88" i="1"/>
  <c r="V87" i="1"/>
  <c r="P87" i="1"/>
  <c r="L87" i="1"/>
  <c r="J87" i="1"/>
  <c r="V86" i="1"/>
  <c r="V85" i="1"/>
  <c r="P85" i="1"/>
  <c r="L85" i="1"/>
  <c r="J85" i="1"/>
  <c r="V84" i="1"/>
  <c r="P84" i="1"/>
  <c r="L84" i="1"/>
  <c r="J84" i="1"/>
  <c r="V83" i="1"/>
  <c r="P83" i="1"/>
  <c r="L83" i="1"/>
  <c r="J83" i="1"/>
  <c r="S82" i="1"/>
  <c r="O82" i="1"/>
  <c r="V82" i="1" s="1"/>
  <c r="L82" i="1"/>
  <c r="J82" i="1"/>
  <c r="V81" i="1"/>
  <c r="P81" i="1"/>
  <c r="L81" i="1"/>
  <c r="V80" i="1"/>
  <c r="P80" i="1"/>
  <c r="L80" i="1"/>
  <c r="J80" i="1"/>
  <c r="V79" i="1"/>
  <c r="P79" i="1"/>
  <c r="L79" i="1"/>
  <c r="J79" i="1"/>
  <c r="S78" i="1"/>
  <c r="O78" i="1"/>
  <c r="V78" i="1" s="1"/>
  <c r="L78" i="1"/>
  <c r="V77" i="1"/>
  <c r="P77" i="1"/>
  <c r="L77" i="1"/>
  <c r="V76" i="1"/>
  <c r="P76" i="1"/>
  <c r="L76" i="1"/>
  <c r="V75" i="1"/>
  <c r="P75" i="1"/>
  <c r="L75" i="1"/>
  <c r="S74" i="1"/>
  <c r="O74" i="1"/>
  <c r="J74" i="1" s="1"/>
  <c r="L74" i="1"/>
  <c r="V73" i="1"/>
  <c r="P73" i="1"/>
  <c r="L73" i="1"/>
  <c r="J73" i="1"/>
  <c r="V72" i="1"/>
  <c r="P72" i="1"/>
  <c r="L72" i="1"/>
  <c r="V71" i="1"/>
  <c r="P71" i="1"/>
  <c r="L71" i="1"/>
  <c r="J71" i="1"/>
  <c r="Q70" i="1"/>
  <c r="V70" i="1" s="1"/>
  <c r="L70" i="1"/>
  <c r="V69" i="1"/>
  <c r="S69" i="1"/>
  <c r="P69" i="1"/>
  <c r="O69" i="1"/>
  <c r="L69" i="1"/>
  <c r="J69" i="1"/>
  <c r="V68" i="1"/>
  <c r="P68" i="1"/>
  <c r="L68" i="1"/>
  <c r="V67" i="1"/>
  <c r="J67" i="1"/>
  <c r="V66" i="1"/>
  <c r="P66" i="1"/>
  <c r="L66" i="1"/>
  <c r="J66" i="1"/>
  <c r="V65" i="1"/>
  <c r="P65" i="1"/>
  <c r="L65" i="1"/>
  <c r="J65" i="1"/>
  <c r="V64" i="1"/>
  <c r="P64" i="1"/>
  <c r="L64" i="1"/>
  <c r="J64" i="1"/>
  <c r="V63" i="1"/>
  <c r="P63" i="1"/>
  <c r="L63" i="1"/>
  <c r="J63" i="1"/>
  <c r="V62" i="1"/>
  <c r="P62" i="1"/>
  <c r="L62" i="1"/>
  <c r="V61" i="1"/>
  <c r="P61" i="1"/>
  <c r="L61" i="1"/>
  <c r="J61" i="1"/>
  <c r="S60" i="1"/>
  <c r="O60" i="1"/>
  <c r="V60" i="1" s="1"/>
  <c r="L60" i="1"/>
  <c r="V59" i="1"/>
  <c r="P59" i="1"/>
  <c r="L59" i="1"/>
  <c r="J59" i="1"/>
  <c r="V58" i="1"/>
  <c r="P58" i="1"/>
  <c r="L58" i="1"/>
  <c r="J58" i="1"/>
  <c r="V57" i="1"/>
  <c r="P57" i="1"/>
  <c r="L57" i="1"/>
  <c r="V56" i="1"/>
  <c r="P56" i="1"/>
  <c r="L56" i="1"/>
  <c r="J56" i="1"/>
  <c r="S55" i="1"/>
  <c r="O55" i="1"/>
  <c r="V55" i="1" s="1"/>
  <c r="J55" i="1"/>
  <c r="V54" i="1"/>
  <c r="P54" i="1"/>
  <c r="L54" i="1"/>
  <c r="J54" i="1"/>
  <c r="V53" i="1"/>
  <c r="P53" i="1"/>
  <c r="L53" i="1"/>
  <c r="J53" i="1"/>
  <c r="S52" i="1"/>
  <c r="O52" i="1"/>
  <c r="J52" i="1" s="1"/>
  <c r="L52" i="1"/>
  <c r="V51" i="1"/>
  <c r="S51" i="1"/>
  <c r="O51" i="1"/>
  <c r="L51" i="1"/>
  <c r="J51" i="1"/>
  <c r="V50" i="1"/>
  <c r="P50" i="1"/>
  <c r="L50" i="1"/>
  <c r="J50" i="1"/>
  <c r="S49" i="1"/>
  <c r="O49" i="1"/>
  <c r="V49" i="1" s="1"/>
  <c r="L49" i="1"/>
  <c r="J49" i="1"/>
  <c r="V48" i="1"/>
  <c r="P48" i="1"/>
  <c r="L48" i="1"/>
  <c r="J48" i="1"/>
  <c r="S47" i="1"/>
  <c r="O47" i="1"/>
  <c r="V47" i="1" s="1"/>
  <c r="L47" i="1"/>
  <c r="V46" i="1"/>
  <c r="J46" i="1"/>
  <c r="V45" i="1"/>
  <c r="S45" i="1"/>
  <c r="O45" i="1"/>
  <c r="O394" i="1" s="1"/>
  <c r="L45" i="1"/>
  <c r="V44" i="1"/>
  <c r="P44" i="1"/>
  <c r="L44" i="1"/>
  <c r="V43" i="1"/>
  <c r="P43" i="1"/>
  <c r="L43" i="1"/>
  <c r="J43" i="1"/>
  <c r="V42" i="1"/>
  <c r="P42" i="1"/>
  <c r="L42" i="1"/>
  <c r="V41" i="1"/>
  <c r="J41" i="1"/>
  <c r="V40" i="1"/>
  <c r="P40" i="1"/>
  <c r="L40" i="1"/>
  <c r="V39" i="1"/>
  <c r="P39" i="1"/>
  <c r="L39" i="1"/>
  <c r="J39" i="1"/>
  <c r="V38" i="1"/>
  <c r="P38" i="1"/>
  <c r="L38" i="1"/>
  <c r="V37" i="1"/>
  <c r="P37" i="1"/>
  <c r="L37" i="1"/>
  <c r="J37" i="1"/>
  <c r="V36" i="1"/>
  <c r="P36" i="1"/>
  <c r="L36" i="1"/>
  <c r="V35" i="1"/>
  <c r="J35" i="1"/>
  <c r="V34" i="1"/>
  <c r="P34" i="1"/>
  <c r="L34" i="1"/>
  <c r="J34" i="1"/>
  <c r="V33" i="1"/>
  <c r="P33" i="1"/>
  <c r="L33" i="1"/>
  <c r="V32" i="1"/>
  <c r="P32" i="1"/>
  <c r="L32" i="1"/>
  <c r="V31" i="1"/>
  <c r="P31" i="1"/>
  <c r="L31" i="1"/>
  <c r="J31" i="1"/>
  <c r="V30" i="1"/>
  <c r="P30" i="1"/>
  <c r="L30" i="1"/>
  <c r="V29" i="1"/>
  <c r="P29" i="1"/>
  <c r="L29" i="1"/>
  <c r="V28" i="1"/>
  <c r="P28" i="1"/>
  <c r="L28" i="1"/>
  <c r="J28" i="1"/>
  <c r="V27" i="1"/>
  <c r="P27" i="1"/>
  <c r="L27" i="1"/>
  <c r="J27" i="1"/>
  <c r="V26" i="1"/>
  <c r="P26" i="1"/>
  <c r="L26" i="1"/>
  <c r="V25" i="1"/>
  <c r="P25" i="1"/>
  <c r="L25" i="1"/>
  <c r="V24" i="1"/>
  <c r="P24" i="1"/>
  <c r="L24" i="1"/>
  <c r="J24" i="1"/>
  <c r="V23" i="1"/>
  <c r="P23" i="1"/>
  <c r="L23" i="1"/>
  <c r="V22" i="1"/>
  <c r="P22" i="1"/>
  <c r="L22" i="1"/>
  <c r="J22" i="1"/>
  <c r="V21" i="1"/>
  <c r="P21" i="1"/>
  <c r="L21" i="1"/>
  <c r="V20" i="1"/>
  <c r="P20" i="1"/>
  <c r="L20" i="1"/>
  <c r="V19" i="1"/>
  <c r="P19" i="1"/>
  <c r="L19" i="1"/>
  <c r="J19" i="1"/>
  <c r="V18" i="1"/>
  <c r="P18" i="1"/>
  <c r="L18" i="1"/>
  <c r="J18" i="1"/>
  <c r="V17" i="1"/>
  <c r="P17" i="1"/>
  <c r="L17" i="1"/>
  <c r="V16" i="1"/>
  <c r="P16" i="1"/>
  <c r="L16" i="1"/>
  <c r="J16" i="1"/>
  <c r="V15" i="1"/>
  <c r="S15" i="1"/>
  <c r="S394" i="1" s="1"/>
  <c r="O15" i="1"/>
  <c r="L15" i="1"/>
  <c r="V14" i="1"/>
  <c r="P14" i="1"/>
  <c r="L14" i="1"/>
  <c r="J14" i="1"/>
  <c r="V13" i="1"/>
  <c r="P13" i="1"/>
  <c r="L13" i="1"/>
  <c r="V12" i="1"/>
  <c r="P12" i="1"/>
  <c r="L12" i="1"/>
  <c r="V11" i="1"/>
  <c r="P11" i="1"/>
  <c r="L11" i="1"/>
  <c r="V10" i="1"/>
  <c r="P10" i="1"/>
  <c r="L10" i="1"/>
  <c r="J10" i="1"/>
  <c r="V9" i="1"/>
  <c r="P9" i="1"/>
  <c r="L9" i="1"/>
  <c r="V8" i="1"/>
  <c r="P8" i="1"/>
  <c r="L8" i="1"/>
  <c r="L394" i="1" s="1"/>
  <c r="J8" i="1"/>
  <c r="V7" i="1"/>
  <c r="P7" i="1"/>
  <c r="L7" i="1"/>
  <c r="V6" i="1"/>
  <c r="P6" i="1"/>
  <c r="P394" i="1" s="1"/>
  <c r="L6" i="1"/>
  <c r="J6" i="1"/>
  <c r="J207" i="1" l="1"/>
  <c r="V287" i="1"/>
  <c r="V52" i="1"/>
  <c r="V394" i="1" s="1"/>
  <c r="V74" i="1"/>
  <c r="V227" i="1"/>
  <c r="J76" i="1"/>
  <c r="J394" i="1" s="1"/>
  <c r="J150" i="1"/>
  <c r="J281" i="1"/>
  <c r="J371" i="1"/>
  <c r="Q394" i="1"/>
</calcChain>
</file>

<file path=xl/sharedStrings.xml><?xml version="1.0" encoding="utf-8"?>
<sst xmlns="http://schemas.openxmlformats.org/spreadsheetml/2006/main" count="1578" uniqueCount="226">
  <si>
    <t>STT</t>
  </si>
  <si>
    <t>Họ và tên người sử dụng đất</t>
  </si>
  <si>
    <t xml:space="preserve">Địa chỉ </t>
  </si>
  <si>
    <t xml:space="preserve">Theo trích đo địa chính </t>
  </si>
  <si>
    <t>Diện tích thửa theo hồ sơ giao đất</t>
  </si>
  <si>
    <t>Tổng diện tích đất nông nghiệp giao theo QĐ 03 đang sử dụng (m2)</t>
  </si>
  <si>
    <t>Tổng diện tích đất nghiệp giao theo QĐ 03 thu hồi (m2)</t>
  </si>
  <si>
    <t>Diện tích đất nông nghiệp giao theo QĐ 03</t>
  </si>
  <si>
    <t xml:space="preserve">Đất nông nghiệp thuộc quỹ đất công ích 5% </t>
  </si>
  <si>
    <t xml:space="preserve">Đất công cộng do UBND xã quản lý </t>
  </si>
  <si>
    <t>Phần diện tích đất thu hồi (m2)</t>
  </si>
  <si>
    <t>Tỷ lệ % thu hồi đất</t>
  </si>
  <si>
    <t>Số nhân khẩu</t>
  </si>
  <si>
    <t>Diện tích dự kiến thu hồi (m2)</t>
  </si>
  <si>
    <t>Ghi chú</t>
  </si>
  <si>
    <t xml:space="preserve">Tờ số </t>
  </si>
  <si>
    <t xml:space="preserve">Thửa số </t>
  </si>
  <si>
    <t>Diện tích (m2)</t>
  </si>
  <si>
    <t>Loại đất</t>
  </si>
  <si>
    <t>Diện tích thu hồi thực hiện dự án</t>
  </si>
  <si>
    <t>Diện tích còn lại</t>
  </si>
  <si>
    <t>Tổng Diện tích thu hồi thực hiện dự án</t>
  </si>
  <si>
    <t>Đất nông nghiệp giao theo QĐ 03</t>
  </si>
  <si>
    <t>Đất NN trồng lúa dôi dư do UBND xã quản lý</t>
  </si>
  <si>
    <t>Đinh Thị Tẹo</t>
  </si>
  <si>
    <t>Thôn Như Học</t>
  </si>
  <si>
    <t>TĐ02-2025</t>
  </si>
  <si>
    <t>LUC</t>
  </si>
  <si>
    <t>TĐ09-2025</t>
  </si>
  <si>
    <t>Đinh Xuân Sơn 
và Hoàng Thị Tùy</t>
  </si>
  <si>
    <t>Đinh Xuân Trường 
và Lê Thị Phẳng</t>
  </si>
  <si>
    <t>Đỗ Đình Dư 
và Hoàng Thị Túy</t>
  </si>
  <si>
    <t>Hoàng Ngọc Thanh 
và Trần Thị Miên 
(Đỗ Đình Hay)</t>
  </si>
  <si>
    <t xml:space="preserve">Vũ Thị Bột 
(Đỗ Đình Khanh) </t>
  </si>
  <si>
    <t>Đỗ Đông Đức 
và Nhữ Thị Loan</t>
  </si>
  <si>
    <t>TĐ08-2025</t>
  </si>
  <si>
    <t>Đỗ Đức Định 
và Nguyễn Thị Tươi</t>
  </si>
  <si>
    <t>Đỗ Nhân Quyền</t>
  </si>
  <si>
    <t>TĐ04-2025</t>
  </si>
  <si>
    <t>Đỗ Thị Phẳng</t>
  </si>
  <si>
    <t>TĐ07-2025</t>
  </si>
  <si>
    <t>Đỗ Thị Sơn</t>
  </si>
  <si>
    <t>Đỗ Thị Tín</t>
  </si>
  <si>
    <t>Đỗ Văn Dũng 
và Vũ Thị Giỏi</t>
  </si>
  <si>
    <t>Nguyễn Thị Xoan 
(Đỗ Văn Luận)</t>
  </si>
  <si>
    <t>Đỗ Văn Phương 
và Vũ Thị Xoan</t>
  </si>
  <si>
    <t>Đỗ Văn Quang 
và Nguyễn Thị Hương</t>
  </si>
  <si>
    <t>Đỗ Văn Thạo 
và Trần Thị Lân</t>
  </si>
  <si>
    <t>Đỗ Văn Thật 
và Phạm Thị Thủy</t>
  </si>
  <si>
    <t>TĐ10-2025</t>
  </si>
  <si>
    <t>Đỗ Văn Chung 
và Trần Thị Huệ</t>
  </si>
  <si>
    <t>Hoàng Xuân Bạo</t>
  </si>
  <si>
    <t>Nguyễn Thị Loan (Hoàng Đình Chương)</t>
  </si>
  <si>
    <t>Hoàng Đình Giá</t>
  </si>
  <si>
    <t>Hoàng Đình Hóa</t>
  </si>
  <si>
    <t>Hoàng Đình Hùng 
và Lê Thị Cảnh</t>
  </si>
  <si>
    <t>Hoàng Đình Kim 
và Trịnh Thị Tiến</t>
  </si>
  <si>
    <t>Hoàng Đình Khắp 
và Phạm Thị Chung</t>
  </si>
  <si>
    <t>Hoàng Đình Khiết 
và Nguyễn Thị Tuyên</t>
  </si>
  <si>
    <t>Hoàng Đình Lay 
và Nguyễn Thị Khanh</t>
  </si>
  <si>
    <t>Hoàng Đình Mô 
và Trần Thị Trò
Hoàng Đình Mái</t>
  </si>
  <si>
    <t>Đinh Thị Hồng
Hoàng Văn Quốc 
(con trai)</t>
  </si>
  <si>
    <t>Hoàng Đình Sang 
và Nguyễn Thị Huê</t>
  </si>
  <si>
    <t>Hoàng Đình Sửa 
và Đỗ Thị Hoa</t>
  </si>
  <si>
    <t>Hoàng Đình Tưởng 
và Trần Thị Tư</t>
  </si>
  <si>
    <t>Hoàng Đình Thế 
và Phạm Thị Tư</t>
  </si>
  <si>
    <t>Hoàng Đình Thủy 
và Nhữ Thị Thảo</t>
  </si>
  <si>
    <t>Hoàng Đình Trọn</t>
  </si>
  <si>
    <t>TĐ03-2025</t>
  </si>
  <si>
    <t>Hoàng Đình Với 
và Nguyễn Thị Chót</t>
  </si>
  <si>
    <t>Hoàng Đình Xuân 
và Phạm Thị Thiêm</t>
  </si>
  <si>
    <t>Hoàng Ngọc Oanh 
và Vũ Thị Lán</t>
  </si>
  <si>
    <t>Hoàng Quang Trọng 
và Trần Thị Biết</t>
  </si>
  <si>
    <t>Hoàng Thanh Nghị 
và Lê Thị Ngọn</t>
  </si>
  <si>
    <t>Hoàng Thị Chuyền</t>
  </si>
  <si>
    <t>Hoàng Thị Họp 
và Đỗ Văn Vín</t>
  </si>
  <si>
    <t>Hoàng Thị Huế 
và Vũ Văn Sung</t>
  </si>
  <si>
    <t>Hoàng Thị Hương</t>
  </si>
  <si>
    <t>Hoàng Thị Lưu</t>
  </si>
  <si>
    <t>Hoàng Thị Ngọc 
và Trần Đình Duy</t>
  </si>
  <si>
    <t>Hoàng Văn Ánh 
và Trần Thị Nguyệt</t>
  </si>
  <si>
    <t>Hoàng Văn Chí 
và Vũ Thị Thoa</t>
  </si>
  <si>
    <t>Hoàng Văn Chiền</t>
  </si>
  <si>
    <t>Hoàng Văn Lã 
và Đỗ Thị Mãi</t>
  </si>
  <si>
    <t>Hoàng Văn Lang</t>
  </si>
  <si>
    <t>Hoàng Văn Luy 
và Lê Thị Lụa</t>
  </si>
  <si>
    <t>Hoàng Văn Mấy 
và Vũ Thị Thân</t>
  </si>
  <si>
    <t>Hoàng Văn Tiến  
Hoàng Văn Hai 
và Trần Thị Thoa</t>
  </si>
  <si>
    <t>Hoàng Văn Tốt 
và Trần Thị Nghĩ</t>
  </si>
  <si>
    <t>Hoàng Văn Tưởng 
và Trần Thị Ngọc</t>
  </si>
  <si>
    <t>Hoàng Văn Thênh 
và Đỗ Thị Hiên</t>
  </si>
  <si>
    <t>Hoàng Văn Thuân 
và Phạm Thị Mát</t>
  </si>
  <si>
    <t>Hoàng Văn Thuấn 
và Nguyễn Thị Xuê</t>
  </si>
  <si>
    <t>Hoàng Vũ Hiệp 
và Trần Thị Lý</t>
  </si>
  <si>
    <t>Hoàng Xuân Lang 
và Trần Thị Chắc</t>
  </si>
  <si>
    <t>Lê Thị Lệ</t>
  </si>
  <si>
    <t>Lê Thị Minh</t>
  </si>
  <si>
    <t>Lê Thị Thúy</t>
  </si>
  <si>
    <t>Lê Văn Hoàng 
và Hoàng Thị Xen</t>
  </si>
  <si>
    <t>Nguyễn Thị Thưng  
(Lê Văn Tường)</t>
  </si>
  <si>
    <t>Lê Văn Thuận</t>
  </si>
  <si>
    <t>Lê Xuân Bao 
(Lê Văn Bảo đã chết)</t>
  </si>
  <si>
    <t>Nguyễn Đình Cù 
và Vũ Thị Mão</t>
  </si>
  <si>
    <t>Nguyễn Đình Tĩnh 
và Trần Thị Nhắc</t>
  </si>
  <si>
    <t>Trần Thị Vẹo 
(Nguyễn Đình Vang)</t>
  </si>
  <si>
    <t>Nguyễn Ngọc Bồ 
và Vũ Thị Nhung</t>
  </si>
  <si>
    <t>Nguyễn Thị Hạ</t>
  </si>
  <si>
    <t xml:space="preserve">Nguyễn Thị Làm </t>
  </si>
  <si>
    <t>Nguyễn Thị Làm</t>
  </si>
  <si>
    <t>Nguyễn Thị Quang</t>
  </si>
  <si>
    <t>Nguyễn Thị Tâm</t>
  </si>
  <si>
    <t>Nguyễn Thị Tiến</t>
  </si>
  <si>
    <t>Nguyễn Văn Cảnh 
và Phạm Thị Huế</t>
  </si>
  <si>
    <t>Nguyễn Văn Cầu 
và Phạm Thị Uyến</t>
  </si>
  <si>
    <t>Nguyễn Văn Của</t>
  </si>
  <si>
    <t xml:space="preserve">Nguyễn Văn Dũng 
và Đỗ Thị Vân </t>
  </si>
  <si>
    <t>Nguyễn Văn Đông 
và Lê Thị Chín</t>
  </si>
  <si>
    <t>Nguyễn Văn Hải 
và Trần Thị Tâm</t>
  </si>
  <si>
    <t>Nguyễn Văn Hiệp 
và Vũ Thị Hát</t>
  </si>
  <si>
    <t>Nguyễn Văn Hoài 
và Nhữ Thị Tuyết</t>
  </si>
  <si>
    <t>Nguyễn Văn Hùng 
và Hoàng Thị Huyền</t>
  </si>
  <si>
    <t>Nguyễn Văn Hữu 
và Đỗ Thị Đúc</t>
  </si>
  <si>
    <t>Hoàng Thị Viển 
(Nguyễn Văn Kỷ)</t>
  </si>
  <si>
    <t>Nguyễn Văn Khá 
và Trần Thị Thanh</t>
  </si>
  <si>
    <t>Nguyễn Văn Luân 
và Trần Thị Bích</t>
  </si>
  <si>
    <t>Nguyễn Văn Luyến 
và Nguyễn Thị Lan</t>
  </si>
  <si>
    <t>Trần Thị Nởi 
(Nguyễn Văn Lượng)</t>
  </si>
  <si>
    <t>Đoàn Thị Nhung (Nguyễn Văn Mắn)</t>
  </si>
  <si>
    <t>Nguyễn Văn Mỳ 
và Bùi Thị Tho</t>
  </si>
  <si>
    <t>Nguyễn Văn Nghị</t>
  </si>
  <si>
    <t>Nguyễn Văn Quyến 
và Nhữ Thị Tươi</t>
  </si>
  <si>
    <t>Nguyễn Văn Tiền 
và Hoàng Thị Miên</t>
  </si>
  <si>
    <t>Nguyễn Văn Tỏ 
và Phạm Thị Miền</t>
  </si>
  <si>
    <t>Nguyễn Văn Tuyến 
và Hồ Thị Đồi</t>
  </si>
  <si>
    <t>Nguyễn Văn Tuynh 
và Vũ Thị Hoan</t>
  </si>
  <si>
    <t>Hoàng Thị Tứ + 
Nguyễn Văn Thê 
và Trần Thị Lý</t>
  </si>
  <si>
    <t>Nguyễn Xuân Phương 
và Phạm Thị Tuyết</t>
  </si>
  <si>
    <t xml:space="preserve">Nhữ Thị Thao </t>
  </si>
  <si>
    <t>Nhữ Thị Thao</t>
  </si>
  <si>
    <t>Phạm Đình Lý</t>
  </si>
  <si>
    <t>Phạm Thị Hương</t>
  </si>
  <si>
    <t>Phạm Thị Kẹo</t>
  </si>
  <si>
    <t>Phạm Thị Khánh 
và Hoàng Đình Thụy</t>
  </si>
  <si>
    <t>Phạm Thị Nguyện</t>
  </si>
  <si>
    <t>Phạm Thị Vùng 
và Vũ Đức Như</t>
  </si>
  <si>
    <t>Phạm Văn Ấn</t>
  </si>
  <si>
    <t>Phạm Văn Lên 
và Nguyễn Thị Xoa</t>
  </si>
  <si>
    <t>Phạm Văn Mạnh 
và Hoàng Thị Hiền</t>
  </si>
  <si>
    <t>Phạm Văn Quyết 
và Hoàng Thị Tựa</t>
  </si>
  <si>
    <t>Trần Đình Bắc 
và Vũ Thị Tuyến</t>
  </si>
  <si>
    <t>Mai Thị Luyện 
(Trần Đình Bẩy)</t>
  </si>
  <si>
    <t xml:space="preserve">Trần Đình Cáp 
và Trần Thị Bộ </t>
  </si>
  <si>
    <t>Trần Đình Hộ 
và Lê Thị Vinh</t>
  </si>
  <si>
    <t>Trần Đình Kỹ 
và Vũ Thị Vênh</t>
  </si>
  <si>
    <t>Nguyễn Thị Thuật (Trần Đình Là)</t>
  </si>
  <si>
    <t>Nguyễn Thị Thuật 
(Trần Đình Là)</t>
  </si>
  <si>
    <t>Trần Đình Sanh</t>
  </si>
  <si>
    <t>Trần Đình Sô 
và Nguyễn Thị Hương</t>
  </si>
  <si>
    <t>Hoàng Thị Luyến 
(Trần Đình Tá)</t>
  </si>
  <si>
    <t>Trần Đình Tuấn 
và Ngô Thị Mãi</t>
  </si>
  <si>
    <t>Trần Đình Tuyện 
và Nguyễn Thị Bến</t>
  </si>
  <si>
    <t>Hoàng Thị Khính 
(Trần Đình Thà)</t>
  </si>
  <si>
    <t>Trần Đình Trưởng và Đoàn Thị Khuyên</t>
  </si>
  <si>
    <t>Trần Đình Vì</t>
  </si>
  <si>
    <t>Trần Đình Xanh 
và Lưu Thị Thịnh</t>
  </si>
  <si>
    <t>Đỗ Thị Hiền 
(Trần Huy Vụ)</t>
  </si>
  <si>
    <t>Trần Mạnh Khanh 
và Vũ Thị Gắn</t>
  </si>
  <si>
    <t>Trần Mạnh Nhuần
và Vũ Thị Hời</t>
  </si>
  <si>
    <t>Trần Minh Quyết 
và Trần Thị Thiện</t>
  </si>
  <si>
    <t xml:space="preserve">Trần Thị Cánh </t>
  </si>
  <si>
    <t>Trần Thị Cánh</t>
  </si>
  <si>
    <t>Trần Thị Chín</t>
  </si>
  <si>
    <t>Trần Thị Miến</t>
  </si>
  <si>
    <t>Nguyễn Thị Hằng +
Trần Thị Miến</t>
  </si>
  <si>
    <t>Trần Thị Miên 
(Anh đã chết)</t>
  </si>
  <si>
    <t>Trần Thị Yến 
(Hồ Đình Phong)</t>
  </si>
  <si>
    <t>Trần Trọng Kết 
và Trần Thị Sợi</t>
  </si>
  <si>
    <t>Trần Văn Cân 
và Trần Thị Vê</t>
  </si>
  <si>
    <t>Trần Văn Diệp 
và Vũ Thị Hường</t>
  </si>
  <si>
    <t>Trần Văn Đãng 
và Lê Thị Bình</t>
  </si>
  <si>
    <t xml:space="preserve">Trần Văn Luân 
và Vũ Thị Liên </t>
  </si>
  <si>
    <t>Trần Văn Ngà 
và Vũ Thị Nhanh</t>
  </si>
  <si>
    <t>Trần Văn Tiến 
và Vũ Thị Toan</t>
  </si>
  <si>
    <t>Trần Văn Tiệp</t>
  </si>
  <si>
    <t>Trần Văn Tốt 
và Phạm Thị Bích</t>
  </si>
  <si>
    <t>Trần Văn Thuật 
và Đinh Thị Thi</t>
  </si>
  <si>
    <t>Trần Văn Thường 
và Vũ Thị Đĩnh</t>
  </si>
  <si>
    <t>Trần Xuân Thú 
và Nguyễn Thị Thừa</t>
  </si>
  <si>
    <t>Trương Công Tháng 
và Hoàng Thị Nhuần</t>
  </si>
  <si>
    <t xml:space="preserve">Ủy ban nhân dân xã </t>
  </si>
  <si>
    <t>DTL</t>
  </si>
  <si>
    <t>DGT</t>
  </si>
  <si>
    <t>MNC</t>
  </si>
  <si>
    <t>NTD</t>
  </si>
  <si>
    <t>DRA</t>
  </si>
  <si>
    <t>NTS</t>
  </si>
  <si>
    <t>Ủy ban nhân dân xã (Đất trồng lúa dôi dư)</t>
  </si>
  <si>
    <t>Vũ Đình Bạ 
và Nguyễn Thị Thư</t>
  </si>
  <si>
    <t>Vũ Đình Đũa 
và Nhữ Thị Bẩy</t>
  </si>
  <si>
    <t>Vũ Đình Đương 
và Trần Thị Oanh</t>
  </si>
  <si>
    <t>Vũ Đình Thảo 
và Phạm Thị Loan</t>
  </si>
  <si>
    <t>Vũ Đình Xong 
và Đỗ Thị Thoa</t>
  </si>
  <si>
    <t>Vũ Đình Ý 
và Đỗ Thị Bi</t>
  </si>
  <si>
    <t>Phạm Thị Nguyệt 
(Vũ Đức Trai)</t>
  </si>
  <si>
    <t>Vũ Hồng Hải 
và Phạm Thị Nõn</t>
  </si>
  <si>
    <t>Vũ Hồng Viện 
và Trần Thị Ngẫm</t>
  </si>
  <si>
    <t>Hoàng Thị Hý + 
Vũ Huy Bảo 
và Vũ Thị Dịu</t>
  </si>
  <si>
    <t>Vũ Huy Tám 
và Nguyễn Thị Cờ</t>
  </si>
  <si>
    <t>Vũ Mạnh Tài</t>
  </si>
  <si>
    <t>Vũ Thế Tùng 
và Nguyễn Thị Ngoan</t>
  </si>
  <si>
    <t>Vũ Thị Dọc 
và Vũ Văn Kiện</t>
  </si>
  <si>
    <t>Vũ Thị Đào 
và Trần Mạnh Tuấn</t>
  </si>
  <si>
    <t>Vũ Thị Hoa</t>
  </si>
  <si>
    <t>Vũ Thị Hoàn</t>
  </si>
  <si>
    <t>Vũ Thị Ngạn</t>
  </si>
  <si>
    <t>Vũ Thị Nhỉ</t>
  </si>
  <si>
    <t>Vũ Thị Toản</t>
  </si>
  <si>
    <t xml:space="preserve">Vũ Thị Thao 
và Đỗ Văn Ngọc </t>
  </si>
  <si>
    <t>Vũ Thị Thắm</t>
  </si>
  <si>
    <t>Vũ Thị Thú</t>
  </si>
  <si>
    <t>Vũ Trọng Liền 
và Trần Thị Nghị</t>
  </si>
  <si>
    <t>Vũ Văn Lân 
và Hoàng Thị Miến</t>
  </si>
  <si>
    <t>Vũ Đình Dân 
và Hoàng Thị Sở + 
Vũ Văn Suôi</t>
  </si>
  <si>
    <t>Tổng</t>
  </si>
  <si>
    <t xml:space="preserve">Thôn Như </t>
  </si>
  <si>
    <r>
      <t xml:space="preserve">DANH SÁCH THU HỒI ĐẤT
THỰC HIỆN DỰ ÁN ĐẦU TƯ XÂY DỰNG VÀ KINH DOANH KẾT CẤU HẠ TẦNG 
KHU CÔNG NGHIỆP BÌNH GIANG, TỈNH HẢI DƯƠNG (NAY LÀ THÀNH PHỐ HẢI PHÒNG) 
TẠI THÔN NHƯ, XÃ THƯỢNG HỒNG, THÀNH PHỐ HẢI PHÒNG
</t>
    </r>
    <r>
      <rPr>
        <i/>
        <sz val="12"/>
        <rFont val="Times New Roman"/>
        <family val="1"/>
      </rPr>
      <t>(Kèm theo Thông báo số     /TB-UBND ngày     tháng 01 năm 2026 của Chủ tịch UBND xã Thượng Hồng)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</si>
</sst>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_-;\-* #,##0_-;_-* &quot;-&quot;_-;_-@_-"/>
    <numFmt numFmtId="165" formatCode="#,##0.0"/>
    <numFmt numFmtId="166" formatCode="_-* #,##0.00\ _₫_-;\-* #,##0.00\ _₫_-;_-* &quot;-&quot;??\ _₫_-;_-@_-"/>
    <numFmt numFmtId="167" formatCode="_-* #,##0.0\ _₫_-;\-* #,##0.0\ _₫_-;_-* &quot;-&quot;??\ _₫_-;_-@_-"/>
    <numFmt numFmtId="168" formatCode="_-* #,##0.0_-;\-* #,##0.0_-;_-* &quot;-&quot;_-;_-@_-"/>
    <numFmt numFmtId="169" formatCode="_-* #,##0.0\ _₫_-;\-* #,##0.0\ _₫_-;_-* &quot;-&quot;?\ _₫_-;_-@_-"/>
    <numFmt numFmtId="170" formatCode="0.0"/>
  </numFmts>
  <fonts count="21" x14ac:knownFonts="1">
    <font>
      <sz val="10"/>
      <color indexed="8"/>
      <name val="Arial"/>
      <family val="2"/>
    </font>
    <font>
      <sz val="11"/>
      <color theme="1"/>
      <name val="Calibri"/>
      <family val="2"/>
      <charset val="163"/>
      <scheme val="minor"/>
    </font>
    <font>
      <sz val="10"/>
      <color indexed="8"/>
      <name val="Arial"/>
      <family val="2"/>
    </font>
    <font>
      <b/>
      <sz val="12"/>
      <name val="Times New Roman"/>
      <family val="1"/>
    </font>
    <font>
      <i/>
      <sz val="12"/>
      <name val="Times New Roman"/>
      <family val="1"/>
    </font>
    <font>
      <sz val="14"/>
      <name val="Times New Roman"/>
      <family val="1"/>
    </font>
    <font>
      <b/>
      <sz val="14"/>
      <name val="Times New Roman"/>
      <family val="1"/>
    </font>
    <font>
      <b/>
      <sz val="12"/>
      <name val="Times New Roman"/>
      <family val="1"/>
      <charset val="163"/>
    </font>
    <font>
      <b/>
      <sz val="12"/>
      <color theme="1"/>
      <name val="Times New Roman"/>
      <family val="1"/>
      <charset val="163"/>
    </font>
    <font>
      <b/>
      <sz val="12"/>
      <color indexed="8"/>
      <name val="Times New Roman"/>
      <family val="1"/>
      <charset val="163"/>
    </font>
    <font>
      <sz val="13"/>
      <name val="Times New Roman"/>
      <family val="1"/>
      <charset val="163"/>
    </font>
    <font>
      <sz val="13"/>
      <color indexed="8"/>
      <name val="Times New Roman"/>
      <family val="1"/>
      <charset val="163"/>
    </font>
    <font>
      <sz val="11"/>
      <color indexed="8"/>
      <name val="Calibri"/>
      <family val="2"/>
    </font>
    <font>
      <sz val="13"/>
      <color theme="1"/>
      <name val="Times New Roman"/>
      <family val="1"/>
      <charset val="163"/>
    </font>
    <font>
      <sz val="13"/>
      <color rgb="FFFF0000"/>
      <name val="Times New Roman"/>
      <family val="1"/>
      <charset val="163"/>
    </font>
    <font>
      <b/>
      <sz val="13"/>
      <name val="Times New Roman"/>
      <family val="1"/>
      <charset val="163"/>
    </font>
    <font>
      <b/>
      <sz val="13"/>
      <color indexed="8"/>
      <name val="Times New Roman"/>
      <family val="1"/>
      <charset val="163"/>
    </font>
    <font>
      <sz val="13"/>
      <name val="Arial"/>
      <family val="2"/>
      <charset val="163"/>
    </font>
    <font>
      <sz val="13"/>
      <color rgb="FFFF0000"/>
      <name val="Arial"/>
      <family val="2"/>
      <charset val="163"/>
    </font>
    <font>
      <sz val="13"/>
      <color indexed="8"/>
      <name val="Arial"/>
      <family val="2"/>
      <charset val="163"/>
    </font>
    <font>
      <sz val="10"/>
      <name val="Arial"/>
      <family val="2"/>
      <charset val="163"/>
    </font>
  </fonts>
  <fills count="3">
    <fill>
      <patternFill patternType="none"/>
    </fill>
    <fill>
      <patternFill patternType="gray125"/>
    </fill>
    <fill>
      <patternFill patternType="solid">
        <fgColor theme="0"/>
        <bgColor indexed="64"/>
      </patternFill>
    </fill>
  </fills>
  <borders count="22">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4">
    <xf numFmtId="0" fontId="0" fillId="0" borderId="0"/>
    <xf numFmtId="166" fontId="2" fillId="0" borderId="0" applyFont="0" applyFill="0" applyBorder="0" applyAlignment="0" applyProtection="0"/>
    <xf numFmtId="164" fontId="1" fillId="0" borderId="0" applyFont="0" applyFill="0" applyBorder="0" applyAlignment="0" applyProtection="0"/>
    <xf numFmtId="0" fontId="12" fillId="0" borderId="0"/>
  </cellStyleXfs>
  <cellXfs count="161">
    <xf numFmtId="0" fontId="0" fillId="0" borderId="0" xfId="0"/>
    <xf numFmtId="0" fontId="5" fillId="0" borderId="0" xfId="0" applyFont="1"/>
    <xf numFmtId="0" fontId="5" fillId="0" borderId="0" xfId="0" applyFont="1" applyAlignment="1">
      <alignment horizontal="left"/>
    </xf>
    <xf numFmtId="0" fontId="0" fillId="0" borderId="0" xfId="0" applyAlignment="1">
      <alignment horizontal="center" vertical="center"/>
    </xf>
    <xf numFmtId="0" fontId="0" fillId="0" borderId="0" xfId="0" applyAlignment="1">
      <alignment vertical="center"/>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1" fillId="2" borderId="10" xfId="0" applyFont="1" applyFill="1" applyBorder="1" applyAlignment="1">
      <alignment horizontal="left" vertical="center"/>
    </xf>
    <xf numFmtId="0" fontId="11" fillId="2" borderId="10" xfId="0" applyFont="1" applyFill="1" applyBorder="1" applyAlignment="1">
      <alignment horizontal="center" vertical="center"/>
    </xf>
    <xf numFmtId="167" fontId="10" fillId="2" borderId="10" xfId="1" applyNumberFormat="1" applyFont="1" applyFill="1" applyBorder="1" applyAlignment="1">
      <alignment horizontal="center" vertical="center" wrapText="1"/>
    </xf>
    <xf numFmtId="167" fontId="11" fillId="2" borderId="10" xfId="1" applyNumberFormat="1" applyFont="1" applyFill="1" applyBorder="1" applyAlignment="1">
      <alignment horizontal="center" vertical="center" wrapText="1"/>
    </xf>
    <xf numFmtId="167" fontId="11" fillId="2" borderId="10" xfId="1" applyNumberFormat="1" applyFont="1" applyFill="1" applyBorder="1" applyAlignment="1">
      <alignment horizontal="right" vertical="center" wrapText="1"/>
    </xf>
    <xf numFmtId="0" fontId="11" fillId="2" borderId="10" xfId="0" applyFont="1" applyFill="1" applyBorder="1" applyAlignment="1">
      <alignment vertical="center"/>
    </xf>
    <xf numFmtId="167" fontId="10" fillId="2" borderId="11" xfId="0" applyNumberFormat="1" applyFont="1" applyFill="1" applyBorder="1" applyAlignment="1">
      <alignment vertical="center"/>
    </xf>
    <xf numFmtId="0" fontId="11" fillId="2" borderId="15" xfId="0" applyFont="1" applyFill="1" applyBorder="1" applyAlignment="1">
      <alignment vertical="center"/>
    </xf>
    <xf numFmtId="0" fontId="11" fillId="2" borderId="10" xfId="0" applyFont="1" applyFill="1" applyBorder="1" applyAlignment="1">
      <alignment horizontal="left" vertical="center" wrapText="1"/>
    </xf>
    <xf numFmtId="168" fontId="11" fillId="2" borderId="14" xfId="2" applyNumberFormat="1" applyFont="1" applyFill="1" applyBorder="1" applyAlignment="1">
      <alignment vertical="center"/>
    </xf>
    <xf numFmtId="0" fontId="11" fillId="2" borderId="14" xfId="0" applyFont="1" applyFill="1" applyBorder="1" applyAlignment="1">
      <alignment horizontal="center" vertical="center"/>
    </xf>
    <xf numFmtId="165" fontId="11" fillId="2" borderId="10" xfId="1" applyNumberFormat="1" applyFont="1" applyFill="1" applyBorder="1" applyAlignment="1">
      <alignment horizontal="right" vertical="center"/>
    </xf>
    <xf numFmtId="168" fontId="10" fillId="2" borderId="4" xfId="2" applyNumberFormat="1" applyFont="1" applyFill="1" applyBorder="1" applyAlignment="1">
      <alignment vertical="center"/>
    </xf>
    <xf numFmtId="0" fontId="11" fillId="2" borderId="4" xfId="0" applyFont="1" applyFill="1" applyBorder="1" applyAlignment="1">
      <alignment horizontal="center" vertical="center"/>
    </xf>
    <xf numFmtId="168" fontId="10" fillId="2" borderId="16" xfId="2" applyNumberFormat="1" applyFont="1" applyFill="1" applyBorder="1" applyAlignment="1">
      <alignment vertical="center"/>
    </xf>
    <xf numFmtId="168" fontId="11" fillId="2" borderId="10" xfId="2" applyNumberFormat="1" applyFont="1" applyFill="1" applyBorder="1" applyAlignment="1">
      <alignment vertical="center"/>
    </xf>
    <xf numFmtId="167" fontId="11" fillId="2" borderId="10" xfId="0" applyNumberFormat="1" applyFont="1" applyFill="1" applyBorder="1" applyAlignment="1">
      <alignment horizontal="right" vertical="center"/>
    </xf>
    <xf numFmtId="0" fontId="11" fillId="2" borderId="11" xfId="0" applyFont="1" applyFill="1" applyBorder="1" applyAlignment="1">
      <alignment horizontal="center" vertical="center"/>
    </xf>
    <xf numFmtId="0" fontId="11" fillId="2" borderId="10" xfId="3" applyFont="1" applyFill="1" applyBorder="1" applyAlignment="1">
      <alignment horizontal="center" vertical="center"/>
    </xf>
    <xf numFmtId="0" fontId="11" fillId="2" borderId="16" xfId="0" applyFont="1" applyFill="1" applyBorder="1" applyAlignment="1">
      <alignment horizontal="center" vertical="center"/>
    </xf>
    <xf numFmtId="168" fontId="11" fillId="2" borderId="4" xfId="2" applyNumberFormat="1" applyFont="1" applyFill="1" applyBorder="1" applyAlignment="1">
      <alignment vertical="center"/>
    </xf>
    <xf numFmtId="0" fontId="13" fillId="2" borderId="10" xfId="3" applyFont="1" applyFill="1" applyBorder="1" applyAlignment="1">
      <alignment horizontal="center" vertical="center"/>
    </xf>
    <xf numFmtId="0" fontId="13" fillId="2" borderId="10" xfId="0" applyFont="1" applyFill="1" applyBorder="1" applyAlignment="1">
      <alignment horizontal="center" vertical="center"/>
    </xf>
    <xf numFmtId="167" fontId="13" fillId="2" borderId="10" xfId="1" applyNumberFormat="1" applyFont="1" applyFill="1" applyBorder="1" applyAlignment="1">
      <alignment horizontal="center" vertical="center" wrapText="1"/>
    </xf>
    <xf numFmtId="168" fontId="13" fillId="2" borderId="10" xfId="2" applyNumberFormat="1" applyFont="1" applyFill="1" applyBorder="1" applyAlignment="1">
      <alignment vertical="center"/>
    </xf>
    <xf numFmtId="167" fontId="13" fillId="2" borderId="10" xfId="0" applyNumberFormat="1" applyFont="1" applyFill="1" applyBorder="1" applyAlignment="1">
      <alignment horizontal="right" vertical="center"/>
    </xf>
    <xf numFmtId="167" fontId="13" fillId="2" borderId="10" xfId="1" applyNumberFormat="1" applyFont="1" applyFill="1" applyBorder="1" applyAlignment="1">
      <alignment horizontal="right" vertical="center" wrapText="1"/>
    </xf>
    <xf numFmtId="165" fontId="13" fillId="2" borderId="10" xfId="1" applyNumberFormat="1" applyFont="1" applyFill="1" applyBorder="1" applyAlignment="1">
      <alignment horizontal="right" vertical="center"/>
    </xf>
    <xf numFmtId="0" fontId="13" fillId="2" borderId="10" xfId="0" applyFont="1" applyFill="1" applyBorder="1" applyAlignment="1">
      <alignment vertical="center"/>
    </xf>
    <xf numFmtId="0" fontId="13" fillId="2" borderId="11" xfId="0" applyFont="1" applyFill="1" applyBorder="1" applyAlignment="1">
      <alignment horizontal="center" vertical="center"/>
    </xf>
    <xf numFmtId="167" fontId="13" fillId="2" borderId="11" xfId="0" applyNumberFormat="1" applyFont="1" applyFill="1" applyBorder="1" applyAlignment="1">
      <alignment vertical="center"/>
    </xf>
    <xf numFmtId="168" fontId="10" fillId="2" borderId="14" xfId="2" applyNumberFormat="1" applyFont="1" applyFill="1" applyBorder="1" applyAlignment="1">
      <alignment vertical="center"/>
    </xf>
    <xf numFmtId="167" fontId="11" fillId="2" borderId="10" xfId="3" applyNumberFormat="1" applyFont="1" applyFill="1" applyBorder="1" applyAlignment="1">
      <alignment horizontal="right" vertical="center"/>
    </xf>
    <xf numFmtId="168" fontId="11" fillId="2" borderId="16" xfId="2" applyNumberFormat="1" applyFont="1" applyFill="1" applyBorder="1" applyAlignment="1">
      <alignment vertical="center"/>
    </xf>
    <xf numFmtId="167" fontId="11" fillId="2" borderId="17" xfId="0" applyNumberFormat="1" applyFont="1" applyFill="1" applyBorder="1" applyAlignment="1">
      <alignment horizontal="center" vertical="center"/>
    </xf>
    <xf numFmtId="168" fontId="10" fillId="2" borderId="10" xfId="2" applyNumberFormat="1" applyFont="1" applyFill="1" applyBorder="1" applyAlignment="1">
      <alignment vertical="center"/>
    </xf>
    <xf numFmtId="167" fontId="10" fillId="2" borderId="10" xfId="0" applyNumberFormat="1" applyFont="1" applyFill="1" applyBorder="1" applyAlignment="1">
      <alignment horizontal="right" vertical="center"/>
    </xf>
    <xf numFmtId="169" fontId="11" fillId="2" borderId="10" xfId="0" applyNumberFormat="1" applyFont="1" applyFill="1" applyBorder="1" applyAlignment="1">
      <alignment horizontal="right" vertical="center"/>
    </xf>
    <xf numFmtId="0" fontId="10" fillId="2" borderId="10" xfId="0" applyFont="1" applyFill="1" applyBorder="1" applyAlignment="1">
      <alignment horizontal="center" vertical="center"/>
    </xf>
    <xf numFmtId="167" fontId="10" fillId="2" borderId="10" xfId="1" applyNumberFormat="1" applyFont="1" applyFill="1" applyBorder="1" applyAlignment="1">
      <alignment horizontal="right" vertical="center" wrapText="1"/>
    </xf>
    <xf numFmtId="0" fontId="10" fillId="2" borderId="10" xfId="3" applyFont="1" applyFill="1" applyBorder="1" applyAlignment="1">
      <alignment horizontal="center" vertical="center"/>
    </xf>
    <xf numFmtId="0" fontId="10" fillId="2" borderId="16" xfId="0" applyFont="1" applyFill="1" applyBorder="1" applyAlignment="1">
      <alignment horizontal="center" vertical="center"/>
    </xf>
    <xf numFmtId="168" fontId="13" fillId="2" borderId="14" xfId="2" applyNumberFormat="1" applyFont="1" applyFill="1" applyBorder="1" applyAlignment="1">
      <alignment horizontal="center" vertical="center"/>
    </xf>
    <xf numFmtId="169" fontId="11" fillId="2" borderId="10" xfId="0" applyNumberFormat="1" applyFont="1" applyFill="1" applyBorder="1" applyAlignment="1">
      <alignment vertical="center"/>
    </xf>
    <xf numFmtId="0" fontId="11" fillId="2" borderId="16" xfId="3" applyFont="1" applyFill="1" applyBorder="1" applyAlignment="1">
      <alignment horizontal="center" vertical="center"/>
    </xf>
    <xf numFmtId="169" fontId="11" fillId="2" borderId="10" xfId="0" applyNumberFormat="1" applyFont="1" applyFill="1" applyBorder="1" applyAlignment="1">
      <alignment horizontal="center" vertical="center"/>
    </xf>
    <xf numFmtId="0" fontId="0" fillId="2" borderId="0" xfId="0" applyFill="1"/>
    <xf numFmtId="0" fontId="11" fillId="2" borderId="10" xfId="0" applyFont="1" applyFill="1" applyBorder="1" applyAlignment="1">
      <alignment horizontal="right" vertical="center"/>
    </xf>
    <xf numFmtId="0" fontId="11" fillId="2" borderId="11" xfId="0" applyFont="1" applyFill="1" applyBorder="1" applyAlignment="1">
      <alignment vertical="center"/>
    </xf>
    <xf numFmtId="167" fontId="11" fillId="2" borderId="11" xfId="0" applyNumberFormat="1" applyFont="1" applyFill="1" applyBorder="1" applyAlignment="1">
      <alignment vertical="center"/>
    </xf>
    <xf numFmtId="0" fontId="11" fillId="2" borderId="10" xfId="3" applyFont="1" applyFill="1" applyBorder="1" applyAlignment="1">
      <alignment horizontal="right" vertical="center"/>
    </xf>
    <xf numFmtId="167" fontId="10" fillId="2" borderId="11" xfId="0" applyNumberFormat="1" applyFont="1" applyFill="1" applyBorder="1" applyAlignment="1">
      <alignment vertical="center" wrapText="1"/>
    </xf>
    <xf numFmtId="0" fontId="15" fillId="2" borderId="19" xfId="0" applyFont="1" applyFill="1" applyBorder="1"/>
    <xf numFmtId="167" fontId="15" fillId="2" borderId="19" xfId="1" applyNumberFormat="1" applyFont="1" applyFill="1" applyBorder="1" applyAlignment="1">
      <alignment horizontal="center" wrapText="1"/>
    </xf>
    <xf numFmtId="167" fontId="16" fillId="2" borderId="19" xfId="1" applyNumberFormat="1" applyFont="1" applyFill="1" applyBorder="1" applyAlignment="1">
      <alignment horizontal="center" wrapText="1"/>
    </xf>
    <xf numFmtId="167" fontId="16" fillId="2" borderId="19" xfId="1" applyNumberFormat="1" applyFont="1" applyFill="1" applyBorder="1" applyAlignment="1">
      <alignment horizontal="right" wrapText="1"/>
    </xf>
    <xf numFmtId="0" fontId="11" fillId="2" borderId="19" xfId="0" applyFont="1" applyFill="1" applyBorder="1"/>
    <xf numFmtId="0" fontId="11" fillId="2" borderId="20" xfId="0" applyFont="1" applyFill="1" applyBorder="1" applyAlignment="1">
      <alignment horizontal="center" vertical="center"/>
    </xf>
    <xf numFmtId="167" fontId="16" fillId="2" borderId="20" xfId="0" applyNumberFormat="1" applyFont="1" applyFill="1" applyBorder="1" applyAlignment="1">
      <alignment vertical="center"/>
    </xf>
    <xf numFmtId="0" fontId="11" fillId="2" borderId="21" xfId="0" applyFont="1" applyFill="1" applyBorder="1"/>
    <xf numFmtId="0" fontId="17" fillId="2" borderId="0" xfId="0" applyFont="1" applyFill="1"/>
    <xf numFmtId="0" fontId="17" fillId="2" borderId="0" xfId="0" applyFont="1" applyFill="1" applyAlignment="1">
      <alignment horizontal="left"/>
    </xf>
    <xf numFmtId="0" fontId="10" fillId="2" borderId="0" xfId="0" applyFont="1" applyFill="1"/>
    <xf numFmtId="0" fontId="10" fillId="2" borderId="0" xfId="0" applyFont="1" applyFill="1" applyAlignment="1">
      <alignment horizontal="center"/>
    </xf>
    <xf numFmtId="0" fontId="17" fillId="2" borderId="0" xfId="0" applyFont="1" applyFill="1" applyAlignment="1">
      <alignment horizontal="center" vertical="center"/>
    </xf>
    <xf numFmtId="0" fontId="17" fillId="2" borderId="0" xfId="0" applyFont="1" applyFill="1" applyAlignment="1">
      <alignment horizontal="right" vertical="center"/>
    </xf>
    <xf numFmtId="170" fontId="17" fillId="2" borderId="0" xfId="0" applyNumberFormat="1" applyFont="1" applyFill="1" applyAlignment="1">
      <alignment horizontal="right"/>
    </xf>
    <xf numFmtId="0" fontId="18" fillId="2" borderId="0" xfId="0" applyFont="1" applyFill="1" applyAlignment="1">
      <alignment horizontal="right" wrapText="1"/>
    </xf>
    <xf numFmtId="0" fontId="19" fillId="2" borderId="0" xfId="0" applyFont="1" applyFill="1"/>
    <xf numFmtId="0" fontId="19" fillId="2" borderId="0" xfId="0" applyFont="1" applyFill="1" applyAlignment="1">
      <alignment horizontal="center" vertical="center"/>
    </xf>
    <xf numFmtId="0" fontId="19" fillId="2" borderId="0" xfId="0" applyFont="1" applyFill="1" applyAlignment="1">
      <alignment vertical="center"/>
    </xf>
    <xf numFmtId="0" fontId="0" fillId="0" borderId="0" xfId="0" applyAlignment="1">
      <alignment horizontal="left"/>
    </xf>
    <xf numFmtId="0" fontId="0" fillId="0" borderId="0" xfId="0" applyAlignment="1">
      <alignment horizontal="center"/>
    </xf>
    <xf numFmtId="0" fontId="20" fillId="0" borderId="0" xfId="0" applyFont="1"/>
    <xf numFmtId="0" fontId="0" fillId="0" borderId="0" xfId="0" applyAlignment="1">
      <alignment horizontal="right"/>
    </xf>
    <xf numFmtId="169" fontId="0" fillId="0" borderId="0" xfId="0" applyNumberFormat="1" applyAlignment="1">
      <alignment horizontal="right"/>
    </xf>
    <xf numFmtId="0" fontId="15" fillId="2" borderId="18" xfId="0" applyFont="1" applyFill="1" applyBorder="1" applyAlignment="1">
      <alignment horizontal="center"/>
    </xf>
    <xf numFmtId="0" fontId="15" fillId="2" borderId="19" xfId="0" applyFont="1" applyFill="1" applyBorder="1" applyAlignment="1">
      <alignment horizontal="center"/>
    </xf>
    <xf numFmtId="167" fontId="16" fillId="2" borderId="19" xfId="1" applyNumberFormat="1" applyFont="1" applyFill="1" applyBorder="1" applyAlignment="1">
      <alignment vertical="center" wrapText="1"/>
    </xf>
    <xf numFmtId="0" fontId="17" fillId="2" borderId="0" xfId="0" applyFont="1" applyFill="1" applyAlignment="1">
      <alignment vertical="center"/>
    </xf>
    <xf numFmtId="167" fontId="16" fillId="2" borderId="19" xfId="1" applyNumberFormat="1" applyFont="1" applyFill="1" applyBorder="1" applyAlignment="1">
      <alignment horizontal="right" wrapText="1"/>
    </xf>
    <xf numFmtId="0" fontId="17" fillId="2" borderId="0" xfId="0" applyFont="1" applyFill="1" applyAlignment="1">
      <alignment horizontal="right" vertical="center"/>
    </xf>
    <xf numFmtId="0" fontId="0" fillId="0" borderId="0" xfId="0" applyAlignment="1">
      <alignment vertical="center"/>
    </xf>
    <xf numFmtId="0" fontId="0" fillId="0" borderId="0" xfId="0" applyAlignment="1">
      <alignment horizontal="right"/>
    </xf>
    <xf numFmtId="168" fontId="11" fillId="2" borderId="14" xfId="2" applyNumberFormat="1" applyFont="1" applyFill="1" applyBorder="1" applyAlignment="1">
      <alignment vertical="center"/>
    </xf>
    <xf numFmtId="168" fontId="11" fillId="2" borderId="16" xfId="2" applyNumberFormat="1" applyFont="1" applyFill="1" applyBorder="1" applyAlignment="1">
      <alignment vertical="center"/>
    </xf>
    <xf numFmtId="169" fontId="11" fillId="2" borderId="14" xfId="0" applyNumberFormat="1" applyFont="1" applyFill="1" applyBorder="1" applyAlignment="1">
      <alignment horizontal="center" vertical="center"/>
    </xf>
    <xf numFmtId="0" fontId="11" fillId="2" borderId="16" xfId="0" applyFont="1" applyFill="1" applyBorder="1" applyAlignment="1">
      <alignment horizontal="center" vertical="center"/>
    </xf>
    <xf numFmtId="0" fontId="11" fillId="2" borderId="14" xfId="0" applyFont="1" applyFill="1" applyBorder="1" applyAlignment="1">
      <alignment horizontal="center" vertical="center"/>
    </xf>
    <xf numFmtId="167" fontId="11" fillId="2" borderId="14" xfId="0" applyNumberFormat="1" applyFont="1" applyFill="1" applyBorder="1" applyAlignment="1">
      <alignment horizontal="center" vertical="center"/>
    </xf>
    <xf numFmtId="167" fontId="11" fillId="2" borderId="16" xfId="0" applyNumberFormat="1" applyFont="1" applyFill="1" applyBorder="1" applyAlignment="1">
      <alignment horizontal="center" vertical="center"/>
    </xf>
    <xf numFmtId="168" fontId="13" fillId="2" borderId="14" xfId="2" applyNumberFormat="1" applyFont="1" applyFill="1" applyBorder="1" applyAlignment="1">
      <alignment vertical="center"/>
    </xf>
    <xf numFmtId="168" fontId="13" fillId="2" borderId="16" xfId="2" applyNumberFormat="1" applyFont="1" applyFill="1" applyBorder="1" applyAlignment="1">
      <alignment vertical="center"/>
    </xf>
    <xf numFmtId="169" fontId="13" fillId="2" borderId="14" xfId="0" applyNumberFormat="1" applyFont="1" applyFill="1" applyBorder="1" applyAlignment="1">
      <alignment horizontal="center" vertical="center"/>
    </xf>
    <xf numFmtId="0" fontId="13" fillId="2" borderId="16" xfId="0" applyFont="1" applyFill="1" applyBorder="1" applyAlignment="1">
      <alignment horizontal="center" vertical="center"/>
    </xf>
    <xf numFmtId="168" fontId="10" fillId="2" borderId="14" xfId="2" applyNumberFormat="1" applyFont="1" applyFill="1" applyBorder="1" applyAlignment="1">
      <alignment vertical="center"/>
    </xf>
    <xf numFmtId="168" fontId="10" fillId="2" borderId="16" xfId="2" applyNumberFormat="1" applyFont="1" applyFill="1" applyBorder="1" applyAlignment="1">
      <alignment vertical="center"/>
    </xf>
    <xf numFmtId="169" fontId="10" fillId="2" borderId="14" xfId="0" applyNumberFormat="1" applyFont="1" applyFill="1" applyBorder="1" applyAlignment="1">
      <alignment horizontal="center" vertical="center"/>
    </xf>
    <xf numFmtId="0" fontId="10" fillId="2" borderId="16" xfId="0" applyFont="1" applyFill="1" applyBorder="1" applyAlignment="1">
      <alignment horizontal="center" vertical="center"/>
    </xf>
    <xf numFmtId="168" fontId="14" fillId="2" borderId="14" xfId="2" applyNumberFormat="1" applyFont="1" applyFill="1" applyBorder="1" applyAlignment="1">
      <alignment vertical="center"/>
    </xf>
    <xf numFmtId="168" fontId="14" fillId="2" borderId="16" xfId="2" applyNumberFormat="1" applyFont="1" applyFill="1" applyBorder="1" applyAlignment="1">
      <alignment vertical="center"/>
    </xf>
    <xf numFmtId="169" fontId="14" fillId="2" borderId="14" xfId="0" applyNumberFormat="1" applyFont="1" applyFill="1" applyBorder="1" applyAlignment="1">
      <alignment horizontal="center" vertical="center"/>
    </xf>
    <xf numFmtId="0" fontId="14" fillId="2" borderId="16" xfId="0" applyFont="1" applyFill="1" applyBorder="1" applyAlignment="1">
      <alignment horizontal="center" vertical="center"/>
    </xf>
    <xf numFmtId="169" fontId="11" fillId="2" borderId="14" xfId="3" applyNumberFormat="1" applyFont="1" applyFill="1" applyBorder="1" applyAlignment="1">
      <alignment horizontal="center" vertical="center"/>
    </xf>
    <xf numFmtId="0" fontId="11" fillId="2" borderId="16" xfId="3" applyFont="1" applyFill="1" applyBorder="1" applyAlignment="1">
      <alignment horizontal="center" vertical="center"/>
    </xf>
    <xf numFmtId="168" fontId="13" fillId="2" borderId="4" xfId="2" applyNumberFormat="1" applyFont="1" applyFill="1" applyBorder="1" applyAlignment="1">
      <alignment vertical="center"/>
    </xf>
    <xf numFmtId="0" fontId="13" fillId="2" borderId="4" xfId="0" applyFont="1" applyFill="1" applyBorder="1" applyAlignment="1">
      <alignment horizontal="center" vertical="center"/>
    </xf>
    <xf numFmtId="0" fontId="11" fillId="2" borderId="4" xfId="0" applyFont="1" applyFill="1" applyBorder="1" applyAlignment="1">
      <alignment horizontal="center" vertical="center"/>
    </xf>
    <xf numFmtId="168" fontId="11" fillId="2" borderId="4" xfId="2" applyNumberFormat="1" applyFont="1" applyFill="1" applyBorder="1" applyAlignment="1">
      <alignment vertical="center"/>
    </xf>
    <xf numFmtId="168" fontId="10" fillId="2" borderId="10" xfId="2" applyNumberFormat="1" applyFont="1" applyFill="1" applyBorder="1" applyAlignment="1">
      <alignment vertical="center"/>
    </xf>
    <xf numFmtId="169" fontId="10" fillId="2" borderId="10" xfId="0" applyNumberFormat="1" applyFont="1" applyFill="1" applyBorder="1" applyAlignment="1">
      <alignment horizontal="center" vertical="center"/>
    </xf>
    <xf numFmtId="168" fontId="11" fillId="2" borderId="10" xfId="2" applyNumberFormat="1" applyFont="1" applyFill="1" applyBorder="1" applyAlignment="1">
      <alignment vertical="center"/>
    </xf>
    <xf numFmtId="167" fontId="11" fillId="2" borderId="10" xfId="0" applyNumberFormat="1" applyFont="1" applyFill="1" applyBorder="1" applyAlignment="1">
      <alignment horizontal="right" vertical="center"/>
    </xf>
    <xf numFmtId="168" fontId="10" fillId="2" borderId="4" xfId="2" applyNumberFormat="1" applyFont="1" applyFill="1" applyBorder="1" applyAlignment="1">
      <alignment vertical="center"/>
    </xf>
    <xf numFmtId="0" fontId="10" fillId="2" borderId="4" xfId="0" applyFont="1" applyFill="1" applyBorder="1" applyAlignment="1">
      <alignment horizontal="center" vertical="center"/>
    </xf>
    <xf numFmtId="167" fontId="11" fillId="2" borderId="10" xfId="3" applyNumberFormat="1" applyFont="1" applyFill="1" applyBorder="1" applyAlignment="1">
      <alignment horizontal="right" vertical="center"/>
    </xf>
    <xf numFmtId="169" fontId="10" fillId="2" borderId="14" xfId="3" applyNumberFormat="1" applyFont="1" applyFill="1" applyBorder="1" applyAlignment="1">
      <alignment horizontal="center" vertical="center"/>
    </xf>
    <xf numFmtId="0" fontId="10" fillId="2" borderId="16" xfId="3" applyFont="1" applyFill="1" applyBorder="1" applyAlignment="1">
      <alignment horizontal="center" vertical="center"/>
    </xf>
    <xf numFmtId="0" fontId="11" fillId="2" borderId="4" xfId="3" applyFont="1" applyFill="1" applyBorder="1" applyAlignment="1">
      <alignment horizontal="center" vertical="center"/>
    </xf>
    <xf numFmtId="168" fontId="10" fillId="2" borderId="14" xfId="2" applyNumberFormat="1" applyFont="1" applyFill="1" applyBorder="1" applyAlignment="1">
      <alignment horizontal="center" vertical="center"/>
    </xf>
    <xf numFmtId="168" fontId="10" fillId="2" borderId="4" xfId="2" applyNumberFormat="1" applyFont="1" applyFill="1" applyBorder="1" applyAlignment="1">
      <alignment horizontal="center" vertical="center"/>
    </xf>
    <xf numFmtId="168" fontId="10" fillId="2" borderId="16" xfId="2" applyNumberFormat="1" applyFont="1" applyFill="1" applyBorder="1" applyAlignment="1">
      <alignment horizontal="center" vertical="center"/>
    </xf>
    <xf numFmtId="169" fontId="10" fillId="2" borderId="4" xfId="0" applyNumberFormat="1" applyFont="1" applyFill="1" applyBorder="1" applyAlignment="1">
      <alignment horizontal="center" vertical="center"/>
    </xf>
    <xf numFmtId="169" fontId="10" fillId="2" borderId="16" xfId="0" applyNumberFormat="1" applyFont="1" applyFill="1" applyBorder="1" applyAlignment="1">
      <alignment horizontal="center" vertical="center"/>
    </xf>
    <xf numFmtId="0" fontId="13" fillId="2" borderId="14" xfId="0" applyFont="1" applyFill="1" applyBorder="1" applyAlignment="1">
      <alignment horizontal="center" vertical="center"/>
    </xf>
    <xf numFmtId="168" fontId="13" fillId="2" borderId="16" xfId="2" applyNumberFormat="1" applyFont="1" applyFill="1" applyBorder="1" applyAlignment="1">
      <alignment horizontal="center" vertical="center"/>
    </xf>
    <xf numFmtId="0" fontId="13"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5" xfId="0"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165" fontId="8" fillId="2" borderId="3" xfId="0" applyNumberFormat="1" applyFont="1" applyFill="1" applyBorder="1" applyAlignment="1">
      <alignment horizontal="center" vertical="center" wrapText="1"/>
    </xf>
    <xf numFmtId="165" fontId="8" fillId="2" borderId="4" xfId="0" applyNumberFormat="1" applyFont="1" applyFill="1" applyBorder="1" applyAlignment="1">
      <alignment horizontal="center" vertical="center" wrapText="1"/>
    </xf>
    <xf numFmtId="165" fontId="8" fillId="2" borderId="16" xfId="0" applyNumberFormat="1"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0" borderId="0" xfId="0" applyFont="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horizontal="righ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2" xfId="0" applyFont="1" applyFill="1" applyBorder="1" applyAlignment="1">
      <alignment horizontal="center" vertical="center"/>
    </xf>
  </cellXfs>
  <cellStyles count="4">
    <cellStyle name="Comma" xfId="1" builtinId="3"/>
    <cellStyle name="Comma [0] 2" xfId="2"/>
    <cellStyle name="Normal" xfId="0" builtinId="0"/>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0"/>
  <sheetViews>
    <sheetView tabSelected="1" view="pageBreakPreview" zoomScale="115" zoomScaleNormal="100" zoomScaleSheetLayoutView="115" workbookViewId="0">
      <pane ySplit="5" topLeftCell="A373" activePane="bottomLeft" state="frozen"/>
      <selection activeCell="H14" sqref="H14"/>
      <selection pane="bottomLeft" activeCell="D4" sqref="D4:D5"/>
    </sheetView>
  </sheetViews>
  <sheetFormatPr defaultRowHeight="12.75" x14ac:dyDescent="0.2"/>
  <cols>
    <col min="1" max="1" width="6" customWidth="1"/>
    <col min="2" max="2" width="24.42578125" style="79" customWidth="1"/>
    <col min="3" max="3" width="16.28515625" customWidth="1"/>
    <col min="4" max="4" width="12.85546875" customWidth="1"/>
    <col min="5" max="5" width="7.5703125" style="80" customWidth="1"/>
    <col min="6" max="6" width="14.140625" style="81" hidden="1" customWidth="1"/>
    <col min="7" max="7" width="7.140625" customWidth="1"/>
    <col min="8" max="8" width="10.7109375" hidden="1" customWidth="1"/>
    <col min="9" max="9" width="13" style="4" hidden="1" customWidth="1"/>
    <col min="10" max="10" width="13" style="82" hidden="1" customWidth="1"/>
    <col min="11" max="11" width="14.5703125" style="82" hidden="1" customWidth="1"/>
    <col min="12" max="12" width="12.5703125" style="82" hidden="1" customWidth="1"/>
    <col min="13" max="13" width="13.42578125" style="82" hidden="1" customWidth="1"/>
    <col min="14" max="14" width="14.42578125" style="82" hidden="1" customWidth="1"/>
    <col min="15" max="15" width="12.85546875" style="82" hidden="1" customWidth="1"/>
    <col min="16" max="16" width="11.5703125" style="82" hidden="1" customWidth="1"/>
    <col min="17" max="17" width="12.5703125" style="82" hidden="1" customWidth="1"/>
    <col min="18" max="18" width="11.85546875" style="82" hidden="1" customWidth="1"/>
    <col min="19" max="19" width="12.42578125" style="82" hidden="1" customWidth="1"/>
    <col min="20" max="20" width="8.140625" hidden="1" customWidth="1"/>
    <col min="21" max="21" width="7.5703125" style="3" hidden="1" customWidth="1"/>
    <col min="22" max="22" width="15.42578125" style="4" customWidth="1"/>
    <col min="23" max="23" width="10.42578125" customWidth="1"/>
    <col min="260" max="260" width="6" customWidth="1"/>
    <col min="261" max="261" width="26.140625" customWidth="1"/>
    <col min="262" max="262" width="16.7109375" customWidth="1"/>
    <col min="263" max="263" width="11" customWidth="1"/>
    <col min="264" max="264" width="7.5703125" customWidth="1"/>
    <col min="265" max="265" width="14.140625" customWidth="1"/>
    <col min="266" max="266" width="7.85546875" customWidth="1"/>
    <col min="267" max="268" width="13" customWidth="1"/>
    <col min="269" max="269" width="14.5703125" customWidth="1"/>
    <col min="270" max="270" width="12.85546875" customWidth="1"/>
    <col min="271" max="271" width="13.42578125" customWidth="1"/>
    <col min="272" max="272" width="14.140625" customWidth="1"/>
    <col min="273" max="273" width="12.42578125" customWidth="1"/>
    <col min="274" max="274" width="8.140625" customWidth="1"/>
    <col min="275" max="275" width="18.7109375" customWidth="1"/>
    <col min="516" max="516" width="6" customWidth="1"/>
    <col min="517" max="517" width="26.140625" customWidth="1"/>
    <col min="518" max="518" width="16.7109375" customWidth="1"/>
    <col min="519" max="519" width="11" customWidth="1"/>
    <col min="520" max="520" width="7.5703125" customWidth="1"/>
    <col min="521" max="521" width="14.140625" customWidth="1"/>
    <col min="522" max="522" width="7.85546875" customWidth="1"/>
    <col min="523" max="524" width="13" customWidth="1"/>
    <col min="525" max="525" width="14.5703125" customWidth="1"/>
    <col min="526" max="526" width="12.85546875" customWidth="1"/>
    <col min="527" max="527" width="13.42578125" customWidth="1"/>
    <col min="528" max="528" width="14.140625" customWidth="1"/>
    <col min="529" max="529" width="12.42578125" customWidth="1"/>
    <col min="530" max="530" width="8.140625" customWidth="1"/>
    <col min="531" max="531" width="18.7109375" customWidth="1"/>
    <col min="772" max="772" width="6" customWidth="1"/>
    <col min="773" max="773" width="26.140625" customWidth="1"/>
    <col min="774" max="774" width="16.7109375" customWidth="1"/>
    <col min="775" max="775" width="11" customWidth="1"/>
    <col min="776" max="776" width="7.5703125" customWidth="1"/>
    <col min="777" max="777" width="14.140625" customWidth="1"/>
    <col min="778" max="778" width="7.85546875" customWidth="1"/>
    <col min="779" max="780" width="13" customWidth="1"/>
    <col min="781" max="781" width="14.5703125" customWidth="1"/>
    <col min="782" max="782" width="12.85546875" customWidth="1"/>
    <col min="783" max="783" width="13.42578125" customWidth="1"/>
    <col min="784" max="784" width="14.140625" customWidth="1"/>
    <col min="785" max="785" width="12.42578125" customWidth="1"/>
    <col min="786" max="786" width="8.140625" customWidth="1"/>
    <col min="787" max="787" width="18.7109375" customWidth="1"/>
    <col min="1028" max="1028" width="6" customWidth="1"/>
    <col min="1029" max="1029" width="26.140625" customWidth="1"/>
    <col min="1030" max="1030" width="16.7109375" customWidth="1"/>
    <col min="1031" max="1031" width="11" customWidth="1"/>
    <col min="1032" max="1032" width="7.5703125" customWidth="1"/>
    <col min="1033" max="1033" width="14.140625" customWidth="1"/>
    <col min="1034" max="1034" width="7.85546875" customWidth="1"/>
    <col min="1035" max="1036" width="13" customWidth="1"/>
    <col min="1037" max="1037" width="14.5703125" customWidth="1"/>
    <col min="1038" max="1038" width="12.85546875" customWidth="1"/>
    <col min="1039" max="1039" width="13.42578125" customWidth="1"/>
    <col min="1040" max="1040" width="14.140625" customWidth="1"/>
    <col min="1041" max="1041" width="12.42578125" customWidth="1"/>
    <col min="1042" max="1042" width="8.140625" customWidth="1"/>
    <col min="1043" max="1043" width="18.7109375" customWidth="1"/>
    <col min="1284" max="1284" width="6" customWidth="1"/>
    <col min="1285" max="1285" width="26.140625" customWidth="1"/>
    <col min="1286" max="1286" width="16.7109375" customWidth="1"/>
    <col min="1287" max="1287" width="11" customWidth="1"/>
    <col min="1288" max="1288" width="7.5703125" customWidth="1"/>
    <col min="1289" max="1289" width="14.140625" customWidth="1"/>
    <col min="1290" max="1290" width="7.85546875" customWidth="1"/>
    <col min="1291" max="1292" width="13" customWidth="1"/>
    <col min="1293" max="1293" width="14.5703125" customWidth="1"/>
    <col min="1294" max="1294" width="12.85546875" customWidth="1"/>
    <col min="1295" max="1295" width="13.42578125" customWidth="1"/>
    <col min="1296" max="1296" width="14.140625" customWidth="1"/>
    <col min="1297" max="1297" width="12.42578125" customWidth="1"/>
    <col min="1298" max="1298" width="8.140625" customWidth="1"/>
    <col min="1299" max="1299" width="18.7109375" customWidth="1"/>
    <col min="1540" max="1540" width="6" customWidth="1"/>
    <col min="1541" max="1541" width="26.140625" customWidth="1"/>
    <col min="1542" max="1542" width="16.7109375" customWidth="1"/>
    <col min="1543" max="1543" width="11" customWidth="1"/>
    <col min="1544" max="1544" width="7.5703125" customWidth="1"/>
    <col min="1545" max="1545" width="14.140625" customWidth="1"/>
    <col min="1546" max="1546" width="7.85546875" customWidth="1"/>
    <col min="1547" max="1548" width="13" customWidth="1"/>
    <col min="1549" max="1549" width="14.5703125" customWidth="1"/>
    <col min="1550" max="1550" width="12.85546875" customWidth="1"/>
    <col min="1551" max="1551" width="13.42578125" customWidth="1"/>
    <col min="1552" max="1552" width="14.140625" customWidth="1"/>
    <col min="1553" max="1553" width="12.42578125" customWidth="1"/>
    <col min="1554" max="1554" width="8.140625" customWidth="1"/>
    <col min="1555" max="1555" width="18.7109375" customWidth="1"/>
    <col min="1796" max="1796" width="6" customWidth="1"/>
    <col min="1797" max="1797" width="26.140625" customWidth="1"/>
    <col min="1798" max="1798" width="16.7109375" customWidth="1"/>
    <col min="1799" max="1799" width="11" customWidth="1"/>
    <col min="1800" max="1800" width="7.5703125" customWidth="1"/>
    <col min="1801" max="1801" width="14.140625" customWidth="1"/>
    <col min="1802" max="1802" width="7.85546875" customWidth="1"/>
    <col min="1803" max="1804" width="13" customWidth="1"/>
    <col min="1805" max="1805" width="14.5703125" customWidth="1"/>
    <col min="1806" max="1806" width="12.85546875" customWidth="1"/>
    <col min="1807" max="1807" width="13.42578125" customWidth="1"/>
    <col min="1808" max="1808" width="14.140625" customWidth="1"/>
    <col min="1809" max="1809" width="12.42578125" customWidth="1"/>
    <col min="1810" max="1810" width="8.140625" customWidth="1"/>
    <col min="1811" max="1811" width="18.7109375" customWidth="1"/>
    <col min="2052" max="2052" width="6" customWidth="1"/>
    <col min="2053" max="2053" width="26.140625" customWidth="1"/>
    <col min="2054" max="2054" width="16.7109375" customWidth="1"/>
    <col min="2055" max="2055" width="11" customWidth="1"/>
    <col min="2056" max="2056" width="7.5703125" customWidth="1"/>
    <col min="2057" max="2057" width="14.140625" customWidth="1"/>
    <col min="2058" max="2058" width="7.85546875" customWidth="1"/>
    <col min="2059" max="2060" width="13" customWidth="1"/>
    <col min="2061" max="2061" width="14.5703125" customWidth="1"/>
    <col min="2062" max="2062" width="12.85546875" customWidth="1"/>
    <col min="2063" max="2063" width="13.42578125" customWidth="1"/>
    <col min="2064" max="2064" width="14.140625" customWidth="1"/>
    <col min="2065" max="2065" width="12.42578125" customWidth="1"/>
    <col min="2066" max="2066" width="8.140625" customWidth="1"/>
    <col min="2067" max="2067" width="18.7109375" customWidth="1"/>
    <col min="2308" max="2308" width="6" customWidth="1"/>
    <col min="2309" max="2309" width="26.140625" customWidth="1"/>
    <col min="2310" max="2310" width="16.7109375" customWidth="1"/>
    <col min="2311" max="2311" width="11" customWidth="1"/>
    <col min="2312" max="2312" width="7.5703125" customWidth="1"/>
    <col min="2313" max="2313" width="14.140625" customWidth="1"/>
    <col min="2314" max="2314" width="7.85546875" customWidth="1"/>
    <col min="2315" max="2316" width="13" customWidth="1"/>
    <col min="2317" max="2317" width="14.5703125" customWidth="1"/>
    <col min="2318" max="2318" width="12.85546875" customWidth="1"/>
    <col min="2319" max="2319" width="13.42578125" customWidth="1"/>
    <col min="2320" max="2320" width="14.140625" customWidth="1"/>
    <col min="2321" max="2321" width="12.42578125" customWidth="1"/>
    <col min="2322" max="2322" width="8.140625" customWidth="1"/>
    <col min="2323" max="2323" width="18.7109375" customWidth="1"/>
    <col min="2564" max="2564" width="6" customWidth="1"/>
    <col min="2565" max="2565" width="26.140625" customWidth="1"/>
    <col min="2566" max="2566" width="16.7109375" customWidth="1"/>
    <col min="2567" max="2567" width="11" customWidth="1"/>
    <col min="2568" max="2568" width="7.5703125" customWidth="1"/>
    <col min="2569" max="2569" width="14.140625" customWidth="1"/>
    <col min="2570" max="2570" width="7.85546875" customWidth="1"/>
    <col min="2571" max="2572" width="13" customWidth="1"/>
    <col min="2573" max="2573" width="14.5703125" customWidth="1"/>
    <col min="2574" max="2574" width="12.85546875" customWidth="1"/>
    <col min="2575" max="2575" width="13.42578125" customWidth="1"/>
    <col min="2576" max="2576" width="14.140625" customWidth="1"/>
    <col min="2577" max="2577" width="12.42578125" customWidth="1"/>
    <col min="2578" max="2578" width="8.140625" customWidth="1"/>
    <col min="2579" max="2579" width="18.7109375" customWidth="1"/>
    <col min="2820" max="2820" width="6" customWidth="1"/>
    <col min="2821" max="2821" width="26.140625" customWidth="1"/>
    <col min="2822" max="2822" width="16.7109375" customWidth="1"/>
    <col min="2823" max="2823" width="11" customWidth="1"/>
    <col min="2824" max="2824" width="7.5703125" customWidth="1"/>
    <col min="2825" max="2825" width="14.140625" customWidth="1"/>
    <col min="2826" max="2826" width="7.85546875" customWidth="1"/>
    <col min="2827" max="2828" width="13" customWidth="1"/>
    <col min="2829" max="2829" width="14.5703125" customWidth="1"/>
    <col min="2830" max="2830" width="12.85546875" customWidth="1"/>
    <col min="2831" max="2831" width="13.42578125" customWidth="1"/>
    <col min="2832" max="2832" width="14.140625" customWidth="1"/>
    <col min="2833" max="2833" width="12.42578125" customWidth="1"/>
    <col min="2834" max="2834" width="8.140625" customWidth="1"/>
    <col min="2835" max="2835" width="18.7109375" customWidth="1"/>
    <col min="3076" max="3076" width="6" customWidth="1"/>
    <col min="3077" max="3077" width="26.140625" customWidth="1"/>
    <col min="3078" max="3078" width="16.7109375" customWidth="1"/>
    <col min="3079" max="3079" width="11" customWidth="1"/>
    <col min="3080" max="3080" width="7.5703125" customWidth="1"/>
    <col min="3081" max="3081" width="14.140625" customWidth="1"/>
    <col min="3082" max="3082" width="7.85546875" customWidth="1"/>
    <col min="3083" max="3084" width="13" customWidth="1"/>
    <col min="3085" max="3085" width="14.5703125" customWidth="1"/>
    <col min="3086" max="3086" width="12.85546875" customWidth="1"/>
    <col min="3087" max="3087" width="13.42578125" customWidth="1"/>
    <col min="3088" max="3088" width="14.140625" customWidth="1"/>
    <col min="3089" max="3089" width="12.42578125" customWidth="1"/>
    <col min="3090" max="3090" width="8.140625" customWidth="1"/>
    <col min="3091" max="3091" width="18.7109375" customWidth="1"/>
    <col min="3332" max="3332" width="6" customWidth="1"/>
    <col min="3333" max="3333" width="26.140625" customWidth="1"/>
    <col min="3334" max="3334" width="16.7109375" customWidth="1"/>
    <col min="3335" max="3335" width="11" customWidth="1"/>
    <col min="3336" max="3336" width="7.5703125" customWidth="1"/>
    <col min="3337" max="3337" width="14.140625" customWidth="1"/>
    <col min="3338" max="3338" width="7.85546875" customWidth="1"/>
    <col min="3339" max="3340" width="13" customWidth="1"/>
    <col min="3341" max="3341" width="14.5703125" customWidth="1"/>
    <col min="3342" max="3342" width="12.85546875" customWidth="1"/>
    <col min="3343" max="3343" width="13.42578125" customWidth="1"/>
    <col min="3344" max="3344" width="14.140625" customWidth="1"/>
    <col min="3345" max="3345" width="12.42578125" customWidth="1"/>
    <col min="3346" max="3346" width="8.140625" customWidth="1"/>
    <col min="3347" max="3347" width="18.7109375" customWidth="1"/>
    <col min="3588" max="3588" width="6" customWidth="1"/>
    <col min="3589" max="3589" width="26.140625" customWidth="1"/>
    <col min="3590" max="3590" width="16.7109375" customWidth="1"/>
    <col min="3591" max="3591" width="11" customWidth="1"/>
    <col min="3592" max="3592" width="7.5703125" customWidth="1"/>
    <col min="3593" max="3593" width="14.140625" customWidth="1"/>
    <col min="3594" max="3594" width="7.85546875" customWidth="1"/>
    <col min="3595" max="3596" width="13" customWidth="1"/>
    <col min="3597" max="3597" width="14.5703125" customWidth="1"/>
    <col min="3598" max="3598" width="12.85546875" customWidth="1"/>
    <col min="3599" max="3599" width="13.42578125" customWidth="1"/>
    <col min="3600" max="3600" width="14.140625" customWidth="1"/>
    <col min="3601" max="3601" width="12.42578125" customWidth="1"/>
    <col min="3602" max="3602" width="8.140625" customWidth="1"/>
    <col min="3603" max="3603" width="18.7109375" customWidth="1"/>
    <col min="3844" max="3844" width="6" customWidth="1"/>
    <col min="3845" max="3845" width="26.140625" customWidth="1"/>
    <col min="3846" max="3846" width="16.7109375" customWidth="1"/>
    <col min="3847" max="3847" width="11" customWidth="1"/>
    <col min="3848" max="3848" width="7.5703125" customWidth="1"/>
    <col min="3849" max="3849" width="14.140625" customWidth="1"/>
    <col min="3850" max="3850" width="7.85546875" customWidth="1"/>
    <col min="3851" max="3852" width="13" customWidth="1"/>
    <col min="3853" max="3853" width="14.5703125" customWidth="1"/>
    <col min="3854" max="3854" width="12.85546875" customWidth="1"/>
    <col min="3855" max="3855" width="13.42578125" customWidth="1"/>
    <col min="3856" max="3856" width="14.140625" customWidth="1"/>
    <col min="3857" max="3857" width="12.42578125" customWidth="1"/>
    <col min="3858" max="3858" width="8.140625" customWidth="1"/>
    <col min="3859" max="3859" width="18.7109375" customWidth="1"/>
    <col min="4100" max="4100" width="6" customWidth="1"/>
    <col min="4101" max="4101" width="26.140625" customWidth="1"/>
    <col min="4102" max="4102" width="16.7109375" customWidth="1"/>
    <col min="4103" max="4103" width="11" customWidth="1"/>
    <col min="4104" max="4104" width="7.5703125" customWidth="1"/>
    <col min="4105" max="4105" width="14.140625" customWidth="1"/>
    <col min="4106" max="4106" width="7.85546875" customWidth="1"/>
    <col min="4107" max="4108" width="13" customWidth="1"/>
    <col min="4109" max="4109" width="14.5703125" customWidth="1"/>
    <col min="4110" max="4110" width="12.85546875" customWidth="1"/>
    <col min="4111" max="4111" width="13.42578125" customWidth="1"/>
    <col min="4112" max="4112" width="14.140625" customWidth="1"/>
    <col min="4113" max="4113" width="12.42578125" customWidth="1"/>
    <col min="4114" max="4114" width="8.140625" customWidth="1"/>
    <col min="4115" max="4115" width="18.7109375" customWidth="1"/>
    <col min="4356" max="4356" width="6" customWidth="1"/>
    <col min="4357" max="4357" width="26.140625" customWidth="1"/>
    <col min="4358" max="4358" width="16.7109375" customWidth="1"/>
    <col min="4359" max="4359" width="11" customWidth="1"/>
    <col min="4360" max="4360" width="7.5703125" customWidth="1"/>
    <col min="4361" max="4361" width="14.140625" customWidth="1"/>
    <col min="4362" max="4362" width="7.85546875" customWidth="1"/>
    <col min="4363" max="4364" width="13" customWidth="1"/>
    <col min="4365" max="4365" width="14.5703125" customWidth="1"/>
    <col min="4366" max="4366" width="12.85546875" customWidth="1"/>
    <col min="4367" max="4367" width="13.42578125" customWidth="1"/>
    <col min="4368" max="4368" width="14.140625" customWidth="1"/>
    <col min="4369" max="4369" width="12.42578125" customWidth="1"/>
    <col min="4370" max="4370" width="8.140625" customWidth="1"/>
    <col min="4371" max="4371" width="18.7109375" customWidth="1"/>
    <col min="4612" max="4612" width="6" customWidth="1"/>
    <col min="4613" max="4613" width="26.140625" customWidth="1"/>
    <col min="4614" max="4614" width="16.7109375" customWidth="1"/>
    <col min="4615" max="4615" width="11" customWidth="1"/>
    <col min="4616" max="4616" width="7.5703125" customWidth="1"/>
    <col min="4617" max="4617" width="14.140625" customWidth="1"/>
    <col min="4618" max="4618" width="7.85546875" customWidth="1"/>
    <col min="4619" max="4620" width="13" customWidth="1"/>
    <col min="4621" max="4621" width="14.5703125" customWidth="1"/>
    <col min="4622" max="4622" width="12.85546875" customWidth="1"/>
    <col min="4623" max="4623" width="13.42578125" customWidth="1"/>
    <col min="4624" max="4624" width="14.140625" customWidth="1"/>
    <col min="4625" max="4625" width="12.42578125" customWidth="1"/>
    <col min="4626" max="4626" width="8.140625" customWidth="1"/>
    <col min="4627" max="4627" width="18.7109375" customWidth="1"/>
    <col min="4868" max="4868" width="6" customWidth="1"/>
    <col min="4869" max="4869" width="26.140625" customWidth="1"/>
    <col min="4870" max="4870" width="16.7109375" customWidth="1"/>
    <col min="4871" max="4871" width="11" customWidth="1"/>
    <col min="4872" max="4872" width="7.5703125" customWidth="1"/>
    <col min="4873" max="4873" width="14.140625" customWidth="1"/>
    <col min="4874" max="4874" width="7.85546875" customWidth="1"/>
    <col min="4875" max="4876" width="13" customWidth="1"/>
    <col min="4877" max="4877" width="14.5703125" customWidth="1"/>
    <col min="4878" max="4878" width="12.85546875" customWidth="1"/>
    <col min="4879" max="4879" width="13.42578125" customWidth="1"/>
    <col min="4880" max="4880" width="14.140625" customWidth="1"/>
    <col min="4881" max="4881" width="12.42578125" customWidth="1"/>
    <col min="4882" max="4882" width="8.140625" customWidth="1"/>
    <col min="4883" max="4883" width="18.7109375" customWidth="1"/>
    <col min="5124" max="5124" width="6" customWidth="1"/>
    <col min="5125" max="5125" width="26.140625" customWidth="1"/>
    <col min="5126" max="5126" width="16.7109375" customWidth="1"/>
    <col min="5127" max="5127" width="11" customWidth="1"/>
    <col min="5128" max="5128" width="7.5703125" customWidth="1"/>
    <col min="5129" max="5129" width="14.140625" customWidth="1"/>
    <col min="5130" max="5130" width="7.85546875" customWidth="1"/>
    <col min="5131" max="5132" width="13" customWidth="1"/>
    <col min="5133" max="5133" width="14.5703125" customWidth="1"/>
    <col min="5134" max="5134" width="12.85546875" customWidth="1"/>
    <col min="5135" max="5135" width="13.42578125" customWidth="1"/>
    <col min="5136" max="5136" width="14.140625" customWidth="1"/>
    <col min="5137" max="5137" width="12.42578125" customWidth="1"/>
    <col min="5138" max="5138" width="8.140625" customWidth="1"/>
    <col min="5139" max="5139" width="18.7109375" customWidth="1"/>
    <col min="5380" max="5380" width="6" customWidth="1"/>
    <col min="5381" max="5381" width="26.140625" customWidth="1"/>
    <col min="5382" max="5382" width="16.7109375" customWidth="1"/>
    <col min="5383" max="5383" width="11" customWidth="1"/>
    <col min="5384" max="5384" width="7.5703125" customWidth="1"/>
    <col min="5385" max="5385" width="14.140625" customWidth="1"/>
    <col min="5386" max="5386" width="7.85546875" customWidth="1"/>
    <col min="5387" max="5388" width="13" customWidth="1"/>
    <col min="5389" max="5389" width="14.5703125" customWidth="1"/>
    <col min="5390" max="5390" width="12.85546875" customWidth="1"/>
    <col min="5391" max="5391" width="13.42578125" customWidth="1"/>
    <col min="5392" max="5392" width="14.140625" customWidth="1"/>
    <col min="5393" max="5393" width="12.42578125" customWidth="1"/>
    <col min="5394" max="5394" width="8.140625" customWidth="1"/>
    <col min="5395" max="5395" width="18.7109375" customWidth="1"/>
    <col min="5636" max="5636" width="6" customWidth="1"/>
    <col min="5637" max="5637" width="26.140625" customWidth="1"/>
    <col min="5638" max="5638" width="16.7109375" customWidth="1"/>
    <col min="5639" max="5639" width="11" customWidth="1"/>
    <col min="5640" max="5640" width="7.5703125" customWidth="1"/>
    <col min="5641" max="5641" width="14.140625" customWidth="1"/>
    <col min="5642" max="5642" width="7.85546875" customWidth="1"/>
    <col min="5643" max="5644" width="13" customWidth="1"/>
    <col min="5645" max="5645" width="14.5703125" customWidth="1"/>
    <col min="5646" max="5646" width="12.85546875" customWidth="1"/>
    <col min="5647" max="5647" width="13.42578125" customWidth="1"/>
    <col min="5648" max="5648" width="14.140625" customWidth="1"/>
    <col min="5649" max="5649" width="12.42578125" customWidth="1"/>
    <col min="5650" max="5650" width="8.140625" customWidth="1"/>
    <col min="5651" max="5651" width="18.7109375" customWidth="1"/>
    <col min="5892" max="5892" width="6" customWidth="1"/>
    <col min="5893" max="5893" width="26.140625" customWidth="1"/>
    <col min="5894" max="5894" width="16.7109375" customWidth="1"/>
    <col min="5895" max="5895" width="11" customWidth="1"/>
    <col min="5896" max="5896" width="7.5703125" customWidth="1"/>
    <col min="5897" max="5897" width="14.140625" customWidth="1"/>
    <col min="5898" max="5898" width="7.85546875" customWidth="1"/>
    <col min="5899" max="5900" width="13" customWidth="1"/>
    <col min="5901" max="5901" width="14.5703125" customWidth="1"/>
    <col min="5902" max="5902" width="12.85546875" customWidth="1"/>
    <col min="5903" max="5903" width="13.42578125" customWidth="1"/>
    <col min="5904" max="5904" width="14.140625" customWidth="1"/>
    <col min="5905" max="5905" width="12.42578125" customWidth="1"/>
    <col min="5906" max="5906" width="8.140625" customWidth="1"/>
    <col min="5907" max="5907" width="18.7109375" customWidth="1"/>
    <col min="6148" max="6148" width="6" customWidth="1"/>
    <col min="6149" max="6149" width="26.140625" customWidth="1"/>
    <col min="6150" max="6150" width="16.7109375" customWidth="1"/>
    <col min="6151" max="6151" width="11" customWidth="1"/>
    <col min="6152" max="6152" width="7.5703125" customWidth="1"/>
    <col min="6153" max="6153" width="14.140625" customWidth="1"/>
    <col min="6154" max="6154" width="7.85546875" customWidth="1"/>
    <col min="6155" max="6156" width="13" customWidth="1"/>
    <col min="6157" max="6157" width="14.5703125" customWidth="1"/>
    <col min="6158" max="6158" width="12.85546875" customWidth="1"/>
    <col min="6159" max="6159" width="13.42578125" customWidth="1"/>
    <col min="6160" max="6160" width="14.140625" customWidth="1"/>
    <col min="6161" max="6161" width="12.42578125" customWidth="1"/>
    <col min="6162" max="6162" width="8.140625" customWidth="1"/>
    <col min="6163" max="6163" width="18.7109375" customWidth="1"/>
    <col min="6404" max="6404" width="6" customWidth="1"/>
    <col min="6405" max="6405" width="26.140625" customWidth="1"/>
    <col min="6406" max="6406" width="16.7109375" customWidth="1"/>
    <col min="6407" max="6407" width="11" customWidth="1"/>
    <col min="6408" max="6408" width="7.5703125" customWidth="1"/>
    <col min="6409" max="6409" width="14.140625" customWidth="1"/>
    <col min="6410" max="6410" width="7.85546875" customWidth="1"/>
    <col min="6411" max="6412" width="13" customWidth="1"/>
    <col min="6413" max="6413" width="14.5703125" customWidth="1"/>
    <col min="6414" max="6414" width="12.85546875" customWidth="1"/>
    <col min="6415" max="6415" width="13.42578125" customWidth="1"/>
    <col min="6416" max="6416" width="14.140625" customWidth="1"/>
    <col min="6417" max="6417" width="12.42578125" customWidth="1"/>
    <col min="6418" max="6418" width="8.140625" customWidth="1"/>
    <col min="6419" max="6419" width="18.7109375" customWidth="1"/>
    <col min="6660" max="6660" width="6" customWidth="1"/>
    <col min="6661" max="6661" width="26.140625" customWidth="1"/>
    <col min="6662" max="6662" width="16.7109375" customWidth="1"/>
    <col min="6663" max="6663" width="11" customWidth="1"/>
    <col min="6664" max="6664" width="7.5703125" customWidth="1"/>
    <col min="6665" max="6665" width="14.140625" customWidth="1"/>
    <col min="6666" max="6666" width="7.85546875" customWidth="1"/>
    <col min="6667" max="6668" width="13" customWidth="1"/>
    <col min="6669" max="6669" width="14.5703125" customWidth="1"/>
    <col min="6670" max="6670" width="12.85546875" customWidth="1"/>
    <col min="6671" max="6671" width="13.42578125" customWidth="1"/>
    <col min="6672" max="6672" width="14.140625" customWidth="1"/>
    <col min="6673" max="6673" width="12.42578125" customWidth="1"/>
    <col min="6674" max="6674" width="8.140625" customWidth="1"/>
    <col min="6675" max="6675" width="18.7109375" customWidth="1"/>
    <col min="6916" max="6916" width="6" customWidth="1"/>
    <col min="6917" max="6917" width="26.140625" customWidth="1"/>
    <col min="6918" max="6918" width="16.7109375" customWidth="1"/>
    <col min="6919" max="6919" width="11" customWidth="1"/>
    <col min="6920" max="6920" width="7.5703125" customWidth="1"/>
    <col min="6921" max="6921" width="14.140625" customWidth="1"/>
    <col min="6922" max="6922" width="7.85546875" customWidth="1"/>
    <col min="6923" max="6924" width="13" customWidth="1"/>
    <col min="6925" max="6925" width="14.5703125" customWidth="1"/>
    <col min="6926" max="6926" width="12.85546875" customWidth="1"/>
    <col min="6927" max="6927" width="13.42578125" customWidth="1"/>
    <col min="6928" max="6928" width="14.140625" customWidth="1"/>
    <col min="6929" max="6929" width="12.42578125" customWidth="1"/>
    <col min="6930" max="6930" width="8.140625" customWidth="1"/>
    <col min="6931" max="6931" width="18.7109375" customWidth="1"/>
    <col min="7172" max="7172" width="6" customWidth="1"/>
    <col min="7173" max="7173" width="26.140625" customWidth="1"/>
    <col min="7174" max="7174" width="16.7109375" customWidth="1"/>
    <col min="7175" max="7175" width="11" customWidth="1"/>
    <col min="7176" max="7176" width="7.5703125" customWidth="1"/>
    <col min="7177" max="7177" width="14.140625" customWidth="1"/>
    <col min="7178" max="7178" width="7.85546875" customWidth="1"/>
    <col min="7179" max="7180" width="13" customWidth="1"/>
    <col min="7181" max="7181" width="14.5703125" customWidth="1"/>
    <col min="7182" max="7182" width="12.85546875" customWidth="1"/>
    <col min="7183" max="7183" width="13.42578125" customWidth="1"/>
    <col min="7184" max="7184" width="14.140625" customWidth="1"/>
    <col min="7185" max="7185" width="12.42578125" customWidth="1"/>
    <col min="7186" max="7186" width="8.140625" customWidth="1"/>
    <col min="7187" max="7187" width="18.7109375" customWidth="1"/>
    <col min="7428" max="7428" width="6" customWidth="1"/>
    <col min="7429" max="7429" width="26.140625" customWidth="1"/>
    <col min="7430" max="7430" width="16.7109375" customWidth="1"/>
    <col min="7431" max="7431" width="11" customWidth="1"/>
    <col min="7432" max="7432" width="7.5703125" customWidth="1"/>
    <col min="7433" max="7433" width="14.140625" customWidth="1"/>
    <col min="7434" max="7434" width="7.85546875" customWidth="1"/>
    <col min="7435" max="7436" width="13" customWidth="1"/>
    <col min="7437" max="7437" width="14.5703125" customWidth="1"/>
    <col min="7438" max="7438" width="12.85546875" customWidth="1"/>
    <col min="7439" max="7439" width="13.42578125" customWidth="1"/>
    <col min="7440" max="7440" width="14.140625" customWidth="1"/>
    <col min="7441" max="7441" width="12.42578125" customWidth="1"/>
    <col min="7442" max="7442" width="8.140625" customWidth="1"/>
    <col min="7443" max="7443" width="18.7109375" customWidth="1"/>
    <col min="7684" max="7684" width="6" customWidth="1"/>
    <col min="7685" max="7685" width="26.140625" customWidth="1"/>
    <col min="7686" max="7686" width="16.7109375" customWidth="1"/>
    <col min="7687" max="7687" width="11" customWidth="1"/>
    <col min="7688" max="7688" width="7.5703125" customWidth="1"/>
    <col min="7689" max="7689" width="14.140625" customWidth="1"/>
    <col min="7690" max="7690" width="7.85546875" customWidth="1"/>
    <col min="7691" max="7692" width="13" customWidth="1"/>
    <col min="7693" max="7693" width="14.5703125" customWidth="1"/>
    <col min="7694" max="7694" width="12.85546875" customWidth="1"/>
    <col min="7695" max="7695" width="13.42578125" customWidth="1"/>
    <col min="7696" max="7696" width="14.140625" customWidth="1"/>
    <col min="7697" max="7697" width="12.42578125" customWidth="1"/>
    <col min="7698" max="7698" width="8.140625" customWidth="1"/>
    <col min="7699" max="7699" width="18.7109375" customWidth="1"/>
    <col min="7940" max="7940" width="6" customWidth="1"/>
    <col min="7941" max="7941" width="26.140625" customWidth="1"/>
    <col min="7942" max="7942" width="16.7109375" customWidth="1"/>
    <col min="7943" max="7943" width="11" customWidth="1"/>
    <col min="7944" max="7944" width="7.5703125" customWidth="1"/>
    <col min="7945" max="7945" width="14.140625" customWidth="1"/>
    <col min="7946" max="7946" width="7.85546875" customWidth="1"/>
    <col min="7947" max="7948" width="13" customWidth="1"/>
    <col min="7949" max="7949" width="14.5703125" customWidth="1"/>
    <col min="7950" max="7950" width="12.85546875" customWidth="1"/>
    <col min="7951" max="7951" width="13.42578125" customWidth="1"/>
    <col min="7952" max="7952" width="14.140625" customWidth="1"/>
    <col min="7953" max="7953" width="12.42578125" customWidth="1"/>
    <col min="7954" max="7954" width="8.140625" customWidth="1"/>
    <col min="7955" max="7955" width="18.7109375" customWidth="1"/>
    <col min="8196" max="8196" width="6" customWidth="1"/>
    <col min="8197" max="8197" width="26.140625" customWidth="1"/>
    <col min="8198" max="8198" width="16.7109375" customWidth="1"/>
    <col min="8199" max="8199" width="11" customWidth="1"/>
    <col min="8200" max="8200" width="7.5703125" customWidth="1"/>
    <col min="8201" max="8201" width="14.140625" customWidth="1"/>
    <col min="8202" max="8202" width="7.85546875" customWidth="1"/>
    <col min="8203" max="8204" width="13" customWidth="1"/>
    <col min="8205" max="8205" width="14.5703125" customWidth="1"/>
    <col min="8206" max="8206" width="12.85546875" customWidth="1"/>
    <col min="8207" max="8207" width="13.42578125" customWidth="1"/>
    <col min="8208" max="8208" width="14.140625" customWidth="1"/>
    <col min="8209" max="8209" width="12.42578125" customWidth="1"/>
    <col min="8210" max="8210" width="8.140625" customWidth="1"/>
    <col min="8211" max="8211" width="18.7109375" customWidth="1"/>
    <col min="8452" max="8452" width="6" customWidth="1"/>
    <col min="8453" max="8453" width="26.140625" customWidth="1"/>
    <col min="8454" max="8454" width="16.7109375" customWidth="1"/>
    <col min="8455" max="8455" width="11" customWidth="1"/>
    <col min="8456" max="8456" width="7.5703125" customWidth="1"/>
    <col min="8457" max="8457" width="14.140625" customWidth="1"/>
    <col min="8458" max="8458" width="7.85546875" customWidth="1"/>
    <col min="8459" max="8460" width="13" customWidth="1"/>
    <col min="8461" max="8461" width="14.5703125" customWidth="1"/>
    <col min="8462" max="8462" width="12.85546875" customWidth="1"/>
    <col min="8463" max="8463" width="13.42578125" customWidth="1"/>
    <col min="8464" max="8464" width="14.140625" customWidth="1"/>
    <col min="8465" max="8465" width="12.42578125" customWidth="1"/>
    <col min="8466" max="8466" width="8.140625" customWidth="1"/>
    <col min="8467" max="8467" width="18.7109375" customWidth="1"/>
    <col min="8708" max="8708" width="6" customWidth="1"/>
    <col min="8709" max="8709" width="26.140625" customWidth="1"/>
    <col min="8710" max="8710" width="16.7109375" customWidth="1"/>
    <col min="8711" max="8711" width="11" customWidth="1"/>
    <col min="8712" max="8712" width="7.5703125" customWidth="1"/>
    <col min="8713" max="8713" width="14.140625" customWidth="1"/>
    <col min="8714" max="8714" width="7.85546875" customWidth="1"/>
    <col min="8715" max="8716" width="13" customWidth="1"/>
    <col min="8717" max="8717" width="14.5703125" customWidth="1"/>
    <col min="8718" max="8718" width="12.85546875" customWidth="1"/>
    <col min="8719" max="8719" width="13.42578125" customWidth="1"/>
    <col min="8720" max="8720" width="14.140625" customWidth="1"/>
    <col min="8721" max="8721" width="12.42578125" customWidth="1"/>
    <col min="8722" max="8722" width="8.140625" customWidth="1"/>
    <col min="8723" max="8723" width="18.7109375" customWidth="1"/>
    <col min="8964" max="8964" width="6" customWidth="1"/>
    <col min="8965" max="8965" width="26.140625" customWidth="1"/>
    <col min="8966" max="8966" width="16.7109375" customWidth="1"/>
    <col min="8967" max="8967" width="11" customWidth="1"/>
    <col min="8968" max="8968" width="7.5703125" customWidth="1"/>
    <col min="8969" max="8969" width="14.140625" customWidth="1"/>
    <col min="8970" max="8970" width="7.85546875" customWidth="1"/>
    <col min="8971" max="8972" width="13" customWidth="1"/>
    <col min="8973" max="8973" width="14.5703125" customWidth="1"/>
    <col min="8974" max="8974" width="12.85546875" customWidth="1"/>
    <col min="8975" max="8975" width="13.42578125" customWidth="1"/>
    <col min="8976" max="8976" width="14.140625" customWidth="1"/>
    <col min="8977" max="8977" width="12.42578125" customWidth="1"/>
    <col min="8978" max="8978" width="8.140625" customWidth="1"/>
    <col min="8979" max="8979" width="18.7109375" customWidth="1"/>
    <col min="9220" max="9220" width="6" customWidth="1"/>
    <col min="9221" max="9221" width="26.140625" customWidth="1"/>
    <col min="9222" max="9222" width="16.7109375" customWidth="1"/>
    <col min="9223" max="9223" width="11" customWidth="1"/>
    <col min="9224" max="9224" width="7.5703125" customWidth="1"/>
    <col min="9225" max="9225" width="14.140625" customWidth="1"/>
    <col min="9226" max="9226" width="7.85546875" customWidth="1"/>
    <col min="9227" max="9228" width="13" customWidth="1"/>
    <col min="9229" max="9229" width="14.5703125" customWidth="1"/>
    <col min="9230" max="9230" width="12.85546875" customWidth="1"/>
    <col min="9231" max="9231" width="13.42578125" customWidth="1"/>
    <col min="9232" max="9232" width="14.140625" customWidth="1"/>
    <col min="9233" max="9233" width="12.42578125" customWidth="1"/>
    <col min="9234" max="9234" width="8.140625" customWidth="1"/>
    <col min="9235" max="9235" width="18.7109375" customWidth="1"/>
    <col min="9476" max="9476" width="6" customWidth="1"/>
    <col min="9477" max="9477" width="26.140625" customWidth="1"/>
    <col min="9478" max="9478" width="16.7109375" customWidth="1"/>
    <col min="9479" max="9479" width="11" customWidth="1"/>
    <col min="9480" max="9480" width="7.5703125" customWidth="1"/>
    <col min="9481" max="9481" width="14.140625" customWidth="1"/>
    <col min="9482" max="9482" width="7.85546875" customWidth="1"/>
    <col min="9483" max="9484" width="13" customWidth="1"/>
    <col min="9485" max="9485" width="14.5703125" customWidth="1"/>
    <col min="9486" max="9486" width="12.85546875" customWidth="1"/>
    <col min="9487" max="9487" width="13.42578125" customWidth="1"/>
    <col min="9488" max="9488" width="14.140625" customWidth="1"/>
    <col min="9489" max="9489" width="12.42578125" customWidth="1"/>
    <col min="9490" max="9490" width="8.140625" customWidth="1"/>
    <col min="9491" max="9491" width="18.7109375" customWidth="1"/>
    <col min="9732" max="9732" width="6" customWidth="1"/>
    <col min="9733" max="9733" width="26.140625" customWidth="1"/>
    <col min="9734" max="9734" width="16.7109375" customWidth="1"/>
    <col min="9735" max="9735" width="11" customWidth="1"/>
    <col min="9736" max="9736" width="7.5703125" customWidth="1"/>
    <col min="9737" max="9737" width="14.140625" customWidth="1"/>
    <col min="9738" max="9738" width="7.85546875" customWidth="1"/>
    <col min="9739" max="9740" width="13" customWidth="1"/>
    <col min="9741" max="9741" width="14.5703125" customWidth="1"/>
    <col min="9742" max="9742" width="12.85546875" customWidth="1"/>
    <col min="9743" max="9743" width="13.42578125" customWidth="1"/>
    <col min="9744" max="9744" width="14.140625" customWidth="1"/>
    <col min="9745" max="9745" width="12.42578125" customWidth="1"/>
    <col min="9746" max="9746" width="8.140625" customWidth="1"/>
    <col min="9747" max="9747" width="18.7109375" customWidth="1"/>
    <col min="9988" max="9988" width="6" customWidth="1"/>
    <col min="9989" max="9989" width="26.140625" customWidth="1"/>
    <col min="9990" max="9990" width="16.7109375" customWidth="1"/>
    <col min="9991" max="9991" width="11" customWidth="1"/>
    <col min="9992" max="9992" width="7.5703125" customWidth="1"/>
    <col min="9993" max="9993" width="14.140625" customWidth="1"/>
    <col min="9994" max="9994" width="7.85546875" customWidth="1"/>
    <col min="9995" max="9996" width="13" customWidth="1"/>
    <col min="9997" max="9997" width="14.5703125" customWidth="1"/>
    <col min="9998" max="9998" width="12.85546875" customWidth="1"/>
    <col min="9999" max="9999" width="13.42578125" customWidth="1"/>
    <col min="10000" max="10000" width="14.140625" customWidth="1"/>
    <col min="10001" max="10001" width="12.42578125" customWidth="1"/>
    <col min="10002" max="10002" width="8.140625" customWidth="1"/>
    <col min="10003" max="10003" width="18.7109375" customWidth="1"/>
    <col min="10244" max="10244" width="6" customWidth="1"/>
    <col min="10245" max="10245" width="26.140625" customWidth="1"/>
    <col min="10246" max="10246" width="16.7109375" customWidth="1"/>
    <col min="10247" max="10247" width="11" customWidth="1"/>
    <col min="10248" max="10248" width="7.5703125" customWidth="1"/>
    <col min="10249" max="10249" width="14.140625" customWidth="1"/>
    <col min="10250" max="10250" width="7.85546875" customWidth="1"/>
    <col min="10251" max="10252" width="13" customWidth="1"/>
    <col min="10253" max="10253" width="14.5703125" customWidth="1"/>
    <col min="10254" max="10254" width="12.85546875" customWidth="1"/>
    <col min="10255" max="10255" width="13.42578125" customWidth="1"/>
    <col min="10256" max="10256" width="14.140625" customWidth="1"/>
    <col min="10257" max="10257" width="12.42578125" customWidth="1"/>
    <col min="10258" max="10258" width="8.140625" customWidth="1"/>
    <col min="10259" max="10259" width="18.7109375" customWidth="1"/>
    <col min="10500" max="10500" width="6" customWidth="1"/>
    <col min="10501" max="10501" width="26.140625" customWidth="1"/>
    <col min="10502" max="10502" width="16.7109375" customWidth="1"/>
    <col min="10503" max="10503" width="11" customWidth="1"/>
    <col min="10504" max="10504" width="7.5703125" customWidth="1"/>
    <col min="10505" max="10505" width="14.140625" customWidth="1"/>
    <col min="10506" max="10506" width="7.85546875" customWidth="1"/>
    <col min="10507" max="10508" width="13" customWidth="1"/>
    <col min="10509" max="10509" width="14.5703125" customWidth="1"/>
    <col min="10510" max="10510" width="12.85546875" customWidth="1"/>
    <col min="10511" max="10511" width="13.42578125" customWidth="1"/>
    <col min="10512" max="10512" width="14.140625" customWidth="1"/>
    <col min="10513" max="10513" width="12.42578125" customWidth="1"/>
    <col min="10514" max="10514" width="8.140625" customWidth="1"/>
    <col min="10515" max="10515" width="18.7109375" customWidth="1"/>
    <col min="10756" max="10756" width="6" customWidth="1"/>
    <col min="10757" max="10757" width="26.140625" customWidth="1"/>
    <col min="10758" max="10758" width="16.7109375" customWidth="1"/>
    <col min="10759" max="10759" width="11" customWidth="1"/>
    <col min="10760" max="10760" width="7.5703125" customWidth="1"/>
    <col min="10761" max="10761" width="14.140625" customWidth="1"/>
    <col min="10762" max="10762" width="7.85546875" customWidth="1"/>
    <col min="10763" max="10764" width="13" customWidth="1"/>
    <col min="10765" max="10765" width="14.5703125" customWidth="1"/>
    <col min="10766" max="10766" width="12.85546875" customWidth="1"/>
    <col min="10767" max="10767" width="13.42578125" customWidth="1"/>
    <col min="10768" max="10768" width="14.140625" customWidth="1"/>
    <col min="10769" max="10769" width="12.42578125" customWidth="1"/>
    <col min="10770" max="10770" width="8.140625" customWidth="1"/>
    <col min="10771" max="10771" width="18.7109375" customWidth="1"/>
    <col min="11012" max="11012" width="6" customWidth="1"/>
    <col min="11013" max="11013" width="26.140625" customWidth="1"/>
    <col min="11014" max="11014" width="16.7109375" customWidth="1"/>
    <col min="11015" max="11015" width="11" customWidth="1"/>
    <col min="11016" max="11016" width="7.5703125" customWidth="1"/>
    <col min="11017" max="11017" width="14.140625" customWidth="1"/>
    <col min="11018" max="11018" width="7.85546875" customWidth="1"/>
    <col min="11019" max="11020" width="13" customWidth="1"/>
    <col min="11021" max="11021" width="14.5703125" customWidth="1"/>
    <col min="11022" max="11022" width="12.85546875" customWidth="1"/>
    <col min="11023" max="11023" width="13.42578125" customWidth="1"/>
    <col min="11024" max="11024" width="14.140625" customWidth="1"/>
    <col min="11025" max="11025" width="12.42578125" customWidth="1"/>
    <col min="11026" max="11026" width="8.140625" customWidth="1"/>
    <col min="11027" max="11027" width="18.7109375" customWidth="1"/>
    <col min="11268" max="11268" width="6" customWidth="1"/>
    <col min="11269" max="11269" width="26.140625" customWidth="1"/>
    <col min="11270" max="11270" width="16.7109375" customWidth="1"/>
    <col min="11271" max="11271" width="11" customWidth="1"/>
    <col min="11272" max="11272" width="7.5703125" customWidth="1"/>
    <col min="11273" max="11273" width="14.140625" customWidth="1"/>
    <col min="11274" max="11274" width="7.85546875" customWidth="1"/>
    <col min="11275" max="11276" width="13" customWidth="1"/>
    <col min="11277" max="11277" width="14.5703125" customWidth="1"/>
    <col min="11278" max="11278" width="12.85546875" customWidth="1"/>
    <col min="11279" max="11279" width="13.42578125" customWidth="1"/>
    <col min="11280" max="11280" width="14.140625" customWidth="1"/>
    <col min="11281" max="11281" width="12.42578125" customWidth="1"/>
    <col min="11282" max="11282" width="8.140625" customWidth="1"/>
    <col min="11283" max="11283" width="18.7109375" customWidth="1"/>
    <col min="11524" max="11524" width="6" customWidth="1"/>
    <col min="11525" max="11525" width="26.140625" customWidth="1"/>
    <col min="11526" max="11526" width="16.7109375" customWidth="1"/>
    <col min="11527" max="11527" width="11" customWidth="1"/>
    <col min="11528" max="11528" width="7.5703125" customWidth="1"/>
    <col min="11529" max="11529" width="14.140625" customWidth="1"/>
    <col min="11530" max="11530" width="7.85546875" customWidth="1"/>
    <col min="11531" max="11532" width="13" customWidth="1"/>
    <col min="11533" max="11533" width="14.5703125" customWidth="1"/>
    <col min="11534" max="11534" width="12.85546875" customWidth="1"/>
    <col min="11535" max="11535" width="13.42578125" customWidth="1"/>
    <col min="11536" max="11536" width="14.140625" customWidth="1"/>
    <col min="11537" max="11537" width="12.42578125" customWidth="1"/>
    <col min="11538" max="11538" width="8.140625" customWidth="1"/>
    <col min="11539" max="11539" width="18.7109375" customWidth="1"/>
    <col min="11780" max="11780" width="6" customWidth="1"/>
    <col min="11781" max="11781" width="26.140625" customWidth="1"/>
    <col min="11782" max="11782" width="16.7109375" customWidth="1"/>
    <col min="11783" max="11783" width="11" customWidth="1"/>
    <col min="11784" max="11784" width="7.5703125" customWidth="1"/>
    <col min="11785" max="11785" width="14.140625" customWidth="1"/>
    <col min="11786" max="11786" width="7.85546875" customWidth="1"/>
    <col min="11787" max="11788" width="13" customWidth="1"/>
    <col min="11789" max="11789" width="14.5703125" customWidth="1"/>
    <col min="11790" max="11790" width="12.85546875" customWidth="1"/>
    <col min="11791" max="11791" width="13.42578125" customWidth="1"/>
    <col min="11792" max="11792" width="14.140625" customWidth="1"/>
    <col min="11793" max="11793" width="12.42578125" customWidth="1"/>
    <col min="11794" max="11794" width="8.140625" customWidth="1"/>
    <col min="11795" max="11795" width="18.7109375" customWidth="1"/>
    <col min="12036" max="12036" width="6" customWidth="1"/>
    <col min="12037" max="12037" width="26.140625" customWidth="1"/>
    <col min="12038" max="12038" width="16.7109375" customWidth="1"/>
    <col min="12039" max="12039" width="11" customWidth="1"/>
    <col min="12040" max="12040" width="7.5703125" customWidth="1"/>
    <col min="12041" max="12041" width="14.140625" customWidth="1"/>
    <col min="12042" max="12042" width="7.85546875" customWidth="1"/>
    <col min="12043" max="12044" width="13" customWidth="1"/>
    <col min="12045" max="12045" width="14.5703125" customWidth="1"/>
    <col min="12046" max="12046" width="12.85546875" customWidth="1"/>
    <col min="12047" max="12047" width="13.42578125" customWidth="1"/>
    <col min="12048" max="12048" width="14.140625" customWidth="1"/>
    <col min="12049" max="12049" width="12.42578125" customWidth="1"/>
    <col min="12050" max="12050" width="8.140625" customWidth="1"/>
    <col min="12051" max="12051" width="18.7109375" customWidth="1"/>
    <col min="12292" max="12292" width="6" customWidth="1"/>
    <col min="12293" max="12293" width="26.140625" customWidth="1"/>
    <col min="12294" max="12294" width="16.7109375" customWidth="1"/>
    <col min="12295" max="12295" width="11" customWidth="1"/>
    <col min="12296" max="12296" width="7.5703125" customWidth="1"/>
    <col min="12297" max="12297" width="14.140625" customWidth="1"/>
    <col min="12298" max="12298" width="7.85546875" customWidth="1"/>
    <col min="12299" max="12300" width="13" customWidth="1"/>
    <col min="12301" max="12301" width="14.5703125" customWidth="1"/>
    <col min="12302" max="12302" width="12.85546875" customWidth="1"/>
    <col min="12303" max="12303" width="13.42578125" customWidth="1"/>
    <col min="12304" max="12304" width="14.140625" customWidth="1"/>
    <col min="12305" max="12305" width="12.42578125" customWidth="1"/>
    <col min="12306" max="12306" width="8.140625" customWidth="1"/>
    <col min="12307" max="12307" width="18.7109375" customWidth="1"/>
    <col min="12548" max="12548" width="6" customWidth="1"/>
    <col min="12549" max="12549" width="26.140625" customWidth="1"/>
    <col min="12550" max="12550" width="16.7109375" customWidth="1"/>
    <col min="12551" max="12551" width="11" customWidth="1"/>
    <col min="12552" max="12552" width="7.5703125" customWidth="1"/>
    <col min="12553" max="12553" width="14.140625" customWidth="1"/>
    <col min="12554" max="12554" width="7.85546875" customWidth="1"/>
    <col min="12555" max="12556" width="13" customWidth="1"/>
    <col min="12557" max="12557" width="14.5703125" customWidth="1"/>
    <col min="12558" max="12558" width="12.85546875" customWidth="1"/>
    <col min="12559" max="12559" width="13.42578125" customWidth="1"/>
    <col min="12560" max="12560" width="14.140625" customWidth="1"/>
    <col min="12561" max="12561" width="12.42578125" customWidth="1"/>
    <col min="12562" max="12562" width="8.140625" customWidth="1"/>
    <col min="12563" max="12563" width="18.7109375" customWidth="1"/>
    <col min="12804" max="12804" width="6" customWidth="1"/>
    <col min="12805" max="12805" width="26.140625" customWidth="1"/>
    <col min="12806" max="12806" width="16.7109375" customWidth="1"/>
    <col min="12807" max="12807" width="11" customWidth="1"/>
    <col min="12808" max="12808" width="7.5703125" customWidth="1"/>
    <col min="12809" max="12809" width="14.140625" customWidth="1"/>
    <col min="12810" max="12810" width="7.85546875" customWidth="1"/>
    <col min="12811" max="12812" width="13" customWidth="1"/>
    <col min="12813" max="12813" width="14.5703125" customWidth="1"/>
    <col min="12814" max="12814" width="12.85546875" customWidth="1"/>
    <col min="12815" max="12815" width="13.42578125" customWidth="1"/>
    <col min="12816" max="12816" width="14.140625" customWidth="1"/>
    <col min="12817" max="12817" width="12.42578125" customWidth="1"/>
    <col min="12818" max="12818" width="8.140625" customWidth="1"/>
    <col min="12819" max="12819" width="18.7109375" customWidth="1"/>
    <col min="13060" max="13060" width="6" customWidth="1"/>
    <col min="13061" max="13061" width="26.140625" customWidth="1"/>
    <col min="13062" max="13062" width="16.7109375" customWidth="1"/>
    <col min="13063" max="13063" width="11" customWidth="1"/>
    <col min="13064" max="13064" width="7.5703125" customWidth="1"/>
    <col min="13065" max="13065" width="14.140625" customWidth="1"/>
    <col min="13066" max="13066" width="7.85546875" customWidth="1"/>
    <col min="13067" max="13068" width="13" customWidth="1"/>
    <col min="13069" max="13069" width="14.5703125" customWidth="1"/>
    <col min="13070" max="13070" width="12.85546875" customWidth="1"/>
    <col min="13071" max="13071" width="13.42578125" customWidth="1"/>
    <col min="13072" max="13072" width="14.140625" customWidth="1"/>
    <col min="13073" max="13073" width="12.42578125" customWidth="1"/>
    <col min="13074" max="13074" width="8.140625" customWidth="1"/>
    <col min="13075" max="13075" width="18.7109375" customWidth="1"/>
    <col min="13316" max="13316" width="6" customWidth="1"/>
    <col min="13317" max="13317" width="26.140625" customWidth="1"/>
    <col min="13318" max="13318" width="16.7109375" customWidth="1"/>
    <col min="13319" max="13319" width="11" customWidth="1"/>
    <col min="13320" max="13320" width="7.5703125" customWidth="1"/>
    <col min="13321" max="13321" width="14.140625" customWidth="1"/>
    <col min="13322" max="13322" width="7.85546875" customWidth="1"/>
    <col min="13323" max="13324" width="13" customWidth="1"/>
    <col min="13325" max="13325" width="14.5703125" customWidth="1"/>
    <col min="13326" max="13326" width="12.85546875" customWidth="1"/>
    <col min="13327" max="13327" width="13.42578125" customWidth="1"/>
    <col min="13328" max="13328" width="14.140625" customWidth="1"/>
    <col min="13329" max="13329" width="12.42578125" customWidth="1"/>
    <col min="13330" max="13330" width="8.140625" customWidth="1"/>
    <col min="13331" max="13331" width="18.7109375" customWidth="1"/>
    <col min="13572" max="13572" width="6" customWidth="1"/>
    <col min="13573" max="13573" width="26.140625" customWidth="1"/>
    <col min="13574" max="13574" width="16.7109375" customWidth="1"/>
    <col min="13575" max="13575" width="11" customWidth="1"/>
    <col min="13576" max="13576" width="7.5703125" customWidth="1"/>
    <col min="13577" max="13577" width="14.140625" customWidth="1"/>
    <col min="13578" max="13578" width="7.85546875" customWidth="1"/>
    <col min="13579" max="13580" width="13" customWidth="1"/>
    <col min="13581" max="13581" width="14.5703125" customWidth="1"/>
    <col min="13582" max="13582" width="12.85546875" customWidth="1"/>
    <col min="13583" max="13583" width="13.42578125" customWidth="1"/>
    <col min="13584" max="13584" width="14.140625" customWidth="1"/>
    <col min="13585" max="13585" width="12.42578125" customWidth="1"/>
    <col min="13586" max="13586" width="8.140625" customWidth="1"/>
    <col min="13587" max="13587" width="18.7109375" customWidth="1"/>
    <col min="13828" max="13828" width="6" customWidth="1"/>
    <col min="13829" max="13829" width="26.140625" customWidth="1"/>
    <col min="13830" max="13830" width="16.7109375" customWidth="1"/>
    <col min="13831" max="13831" width="11" customWidth="1"/>
    <col min="13832" max="13832" width="7.5703125" customWidth="1"/>
    <col min="13833" max="13833" width="14.140625" customWidth="1"/>
    <col min="13834" max="13834" width="7.85546875" customWidth="1"/>
    <col min="13835" max="13836" width="13" customWidth="1"/>
    <col min="13837" max="13837" width="14.5703125" customWidth="1"/>
    <col min="13838" max="13838" width="12.85546875" customWidth="1"/>
    <col min="13839" max="13839" width="13.42578125" customWidth="1"/>
    <col min="13840" max="13840" width="14.140625" customWidth="1"/>
    <col min="13841" max="13841" width="12.42578125" customWidth="1"/>
    <col min="13842" max="13842" width="8.140625" customWidth="1"/>
    <col min="13843" max="13843" width="18.7109375" customWidth="1"/>
    <col min="14084" max="14084" width="6" customWidth="1"/>
    <col min="14085" max="14085" width="26.140625" customWidth="1"/>
    <col min="14086" max="14086" width="16.7109375" customWidth="1"/>
    <col min="14087" max="14087" width="11" customWidth="1"/>
    <col min="14088" max="14088" width="7.5703125" customWidth="1"/>
    <col min="14089" max="14089" width="14.140625" customWidth="1"/>
    <col min="14090" max="14090" width="7.85546875" customWidth="1"/>
    <col min="14091" max="14092" width="13" customWidth="1"/>
    <col min="14093" max="14093" width="14.5703125" customWidth="1"/>
    <col min="14094" max="14094" width="12.85546875" customWidth="1"/>
    <col min="14095" max="14095" width="13.42578125" customWidth="1"/>
    <col min="14096" max="14096" width="14.140625" customWidth="1"/>
    <col min="14097" max="14097" width="12.42578125" customWidth="1"/>
    <col min="14098" max="14098" width="8.140625" customWidth="1"/>
    <col min="14099" max="14099" width="18.7109375" customWidth="1"/>
    <col min="14340" max="14340" width="6" customWidth="1"/>
    <col min="14341" max="14341" width="26.140625" customWidth="1"/>
    <col min="14342" max="14342" width="16.7109375" customWidth="1"/>
    <col min="14343" max="14343" width="11" customWidth="1"/>
    <col min="14344" max="14344" width="7.5703125" customWidth="1"/>
    <col min="14345" max="14345" width="14.140625" customWidth="1"/>
    <col min="14346" max="14346" width="7.85546875" customWidth="1"/>
    <col min="14347" max="14348" width="13" customWidth="1"/>
    <col min="14349" max="14349" width="14.5703125" customWidth="1"/>
    <col min="14350" max="14350" width="12.85546875" customWidth="1"/>
    <col min="14351" max="14351" width="13.42578125" customWidth="1"/>
    <col min="14352" max="14352" width="14.140625" customWidth="1"/>
    <col min="14353" max="14353" width="12.42578125" customWidth="1"/>
    <col min="14354" max="14354" width="8.140625" customWidth="1"/>
    <col min="14355" max="14355" width="18.7109375" customWidth="1"/>
    <col min="14596" max="14596" width="6" customWidth="1"/>
    <col min="14597" max="14597" width="26.140625" customWidth="1"/>
    <col min="14598" max="14598" width="16.7109375" customWidth="1"/>
    <col min="14599" max="14599" width="11" customWidth="1"/>
    <col min="14600" max="14600" width="7.5703125" customWidth="1"/>
    <col min="14601" max="14601" width="14.140625" customWidth="1"/>
    <col min="14602" max="14602" width="7.85546875" customWidth="1"/>
    <col min="14603" max="14604" width="13" customWidth="1"/>
    <col min="14605" max="14605" width="14.5703125" customWidth="1"/>
    <col min="14606" max="14606" width="12.85546875" customWidth="1"/>
    <col min="14607" max="14607" width="13.42578125" customWidth="1"/>
    <col min="14608" max="14608" width="14.140625" customWidth="1"/>
    <col min="14609" max="14609" width="12.42578125" customWidth="1"/>
    <col min="14610" max="14610" width="8.140625" customWidth="1"/>
    <col min="14611" max="14611" width="18.7109375" customWidth="1"/>
    <col min="14852" max="14852" width="6" customWidth="1"/>
    <col min="14853" max="14853" width="26.140625" customWidth="1"/>
    <col min="14854" max="14854" width="16.7109375" customWidth="1"/>
    <col min="14855" max="14855" width="11" customWidth="1"/>
    <col min="14856" max="14856" width="7.5703125" customWidth="1"/>
    <col min="14857" max="14857" width="14.140625" customWidth="1"/>
    <col min="14858" max="14858" width="7.85546875" customWidth="1"/>
    <col min="14859" max="14860" width="13" customWidth="1"/>
    <col min="14861" max="14861" width="14.5703125" customWidth="1"/>
    <col min="14862" max="14862" width="12.85546875" customWidth="1"/>
    <col min="14863" max="14863" width="13.42578125" customWidth="1"/>
    <col min="14864" max="14864" width="14.140625" customWidth="1"/>
    <col min="14865" max="14865" width="12.42578125" customWidth="1"/>
    <col min="14866" max="14866" width="8.140625" customWidth="1"/>
    <col min="14867" max="14867" width="18.7109375" customWidth="1"/>
    <col min="15108" max="15108" width="6" customWidth="1"/>
    <col min="15109" max="15109" width="26.140625" customWidth="1"/>
    <col min="15110" max="15110" width="16.7109375" customWidth="1"/>
    <col min="15111" max="15111" width="11" customWidth="1"/>
    <col min="15112" max="15112" width="7.5703125" customWidth="1"/>
    <col min="15113" max="15113" width="14.140625" customWidth="1"/>
    <col min="15114" max="15114" width="7.85546875" customWidth="1"/>
    <col min="15115" max="15116" width="13" customWidth="1"/>
    <col min="15117" max="15117" width="14.5703125" customWidth="1"/>
    <col min="15118" max="15118" width="12.85546875" customWidth="1"/>
    <col min="15119" max="15119" width="13.42578125" customWidth="1"/>
    <col min="15120" max="15120" width="14.140625" customWidth="1"/>
    <col min="15121" max="15121" width="12.42578125" customWidth="1"/>
    <col min="15122" max="15122" width="8.140625" customWidth="1"/>
    <col min="15123" max="15123" width="18.7109375" customWidth="1"/>
    <col min="15364" max="15364" width="6" customWidth="1"/>
    <col min="15365" max="15365" width="26.140625" customWidth="1"/>
    <col min="15366" max="15366" width="16.7109375" customWidth="1"/>
    <col min="15367" max="15367" width="11" customWidth="1"/>
    <col min="15368" max="15368" width="7.5703125" customWidth="1"/>
    <col min="15369" max="15369" width="14.140625" customWidth="1"/>
    <col min="15370" max="15370" width="7.85546875" customWidth="1"/>
    <col min="15371" max="15372" width="13" customWidth="1"/>
    <col min="15373" max="15373" width="14.5703125" customWidth="1"/>
    <col min="15374" max="15374" width="12.85546875" customWidth="1"/>
    <col min="15375" max="15375" width="13.42578125" customWidth="1"/>
    <col min="15376" max="15376" width="14.140625" customWidth="1"/>
    <col min="15377" max="15377" width="12.42578125" customWidth="1"/>
    <col min="15378" max="15378" width="8.140625" customWidth="1"/>
    <col min="15379" max="15379" width="18.7109375" customWidth="1"/>
    <col min="15620" max="15620" width="6" customWidth="1"/>
    <col min="15621" max="15621" width="26.140625" customWidth="1"/>
    <col min="15622" max="15622" width="16.7109375" customWidth="1"/>
    <col min="15623" max="15623" width="11" customWidth="1"/>
    <col min="15624" max="15624" width="7.5703125" customWidth="1"/>
    <col min="15625" max="15625" width="14.140625" customWidth="1"/>
    <col min="15626" max="15626" width="7.85546875" customWidth="1"/>
    <col min="15627" max="15628" width="13" customWidth="1"/>
    <col min="15629" max="15629" width="14.5703125" customWidth="1"/>
    <col min="15630" max="15630" width="12.85546875" customWidth="1"/>
    <col min="15631" max="15631" width="13.42578125" customWidth="1"/>
    <col min="15632" max="15632" width="14.140625" customWidth="1"/>
    <col min="15633" max="15633" width="12.42578125" customWidth="1"/>
    <col min="15634" max="15634" width="8.140625" customWidth="1"/>
    <col min="15635" max="15635" width="18.7109375" customWidth="1"/>
    <col min="15876" max="15876" width="6" customWidth="1"/>
    <col min="15877" max="15877" width="26.140625" customWidth="1"/>
    <col min="15878" max="15878" width="16.7109375" customWidth="1"/>
    <col min="15879" max="15879" width="11" customWidth="1"/>
    <col min="15880" max="15880" width="7.5703125" customWidth="1"/>
    <col min="15881" max="15881" width="14.140625" customWidth="1"/>
    <col min="15882" max="15882" width="7.85546875" customWidth="1"/>
    <col min="15883" max="15884" width="13" customWidth="1"/>
    <col min="15885" max="15885" width="14.5703125" customWidth="1"/>
    <col min="15886" max="15886" width="12.85546875" customWidth="1"/>
    <col min="15887" max="15887" width="13.42578125" customWidth="1"/>
    <col min="15888" max="15888" width="14.140625" customWidth="1"/>
    <col min="15889" max="15889" width="12.42578125" customWidth="1"/>
    <col min="15890" max="15890" width="8.140625" customWidth="1"/>
    <col min="15891" max="15891" width="18.7109375" customWidth="1"/>
    <col min="16132" max="16132" width="6" customWidth="1"/>
    <col min="16133" max="16133" width="26.140625" customWidth="1"/>
    <col min="16134" max="16134" width="16.7109375" customWidth="1"/>
    <col min="16135" max="16135" width="11" customWidth="1"/>
    <col min="16136" max="16136" width="7.5703125" customWidth="1"/>
    <col min="16137" max="16137" width="14.140625" customWidth="1"/>
    <col min="16138" max="16138" width="7.85546875" customWidth="1"/>
    <col min="16139" max="16140" width="13" customWidth="1"/>
    <col min="16141" max="16141" width="14.5703125" customWidth="1"/>
    <col min="16142" max="16142" width="12.85546875" customWidth="1"/>
    <col min="16143" max="16143" width="13.42578125" customWidth="1"/>
    <col min="16144" max="16144" width="14.140625" customWidth="1"/>
    <col min="16145" max="16145" width="12.42578125" customWidth="1"/>
    <col min="16146" max="16146" width="8.140625" customWidth="1"/>
    <col min="16147" max="16147" width="18.7109375" customWidth="1"/>
  </cols>
  <sheetData>
    <row r="1" spans="1:23" ht="88.5" customHeight="1" x14ac:dyDescent="0.2">
      <c r="A1" s="153" t="s">
        <v>225</v>
      </c>
      <c r="B1" s="153"/>
      <c r="C1" s="153"/>
      <c r="D1" s="153"/>
      <c r="E1" s="153"/>
      <c r="F1" s="153"/>
      <c r="G1" s="153"/>
      <c r="H1" s="153"/>
      <c r="I1" s="153"/>
      <c r="J1" s="153"/>
      <c r="K1" s="153"/>
      <c r="L1" s="153"/>
      <c r="M1" s="153"/>
      <c r="N1" s="153"/>
      <c r="O1" s="153"/>
      <c r="P1" s="153"/>
      <c r="Q1" s="153"/>
      <c r="R1" s="153"/>
      <c r="S1" s="153"/>
      <c r="T1" s="153"/>
      <c r="U1" s="153"/>
      <c r="V1" s="153"/>
      <c r="W1" s="153"/>
    </row>
    <row r="2" spans="1:23" ht="7.5" customHeight="1" thickBot="1" x14ac:dyDescent="0.35">
      <c r="A2" s="1"/>
      <c r="B2" s="2"/>
      <c r="C2" s="1"/>
      <c r="D2" s="154"/>
      <c r="E2" s="154"/>
      <c r="F2" s="154"/>
      <c r="G2" s="154"/>
      <c r="H2" s="154"/>
      <c r="I2" s="154"/>
      <c r="J2" s="154"/>
      <c r="K2" s="154"/>
      <c r="L2" s="155"/>
      <c r="M2" s="154"/>
      <c r="N2" s="154"/>
      <c r="O2" s="154"/>
      <c r="P2" s="154"/>
      <c r="Q2" s="154"/>
      <c r="R2" s="154"/>
      <c r="S2" s="154"/>
    </row>
    <row r="3" spans="1:23" ht="24" customHeight="1" thickTop="1" x14ac:dyDescent="0.2">
      <c r="A3" s="156" t="s">
        <v>0</v>
      </c>
      <c r="B3" s="158" t="s">
        <v>1</v>
      </c>
      <c r="C3" s="150" t="s">
        <v>2</v>
      </c>
      <c r="D3" s="160" t="s">
        <v>3</v>
      </c>
      <c r="E3" s="160"/>
      <c r="F3" s="160"/>
      <c r="G3" s="160"/>
      <c r="H3" s="151" t="s">
        <v>4</v>
      </c>
      <c r="I3" s="150" t="s">
        <v>5</v>
      </c>
      <c r="J3" s="152" t="s">
        <v>6</v>
      </c>
      <c r="K3" s="151" t="s">
        <v>7</v>
      </c>
      <c r="L3" s="144" t="s">
        <v>8</v>
      </c>
      <c r="M3" s="144" t="s">
        <v>9</v>
      </c>
      <c r="N3" s="147" t="s">
        <v>10</v>
      </c>
      <c r="O3" s="148"/>
      <c r="P3" s="148"/>
      <c r="Q3" s="148"/>
      <c r="R3" s="148"/>
      <c r="S3" s="149"/>
      <c r="T3" s="150" t="s">
        <v>11</v>
      </c>
      <c r="U3" s="151" t="s">
        <v>12</v>
      </c>
      <c r="V3" s="151" t="s">
        <v>13</v>
      </c>
      <c r="W3" s="136" t="s">
        <v>14</v>
      </c>
    </row>
    <row r="4" spans="1:23" ht="21" customHeight="1" x14ac:dyDescent="0.2">
      <c r="A4" s="157"/>
      <c r="B4" s="159"/>
      <c r="C4" s="138"/>
      <c r="D4" s="138" t="s">
        <v>15</v>
      </c>
      <c r="E4" s="138" t="s">
        <v>16</v>
      </c>
      <c r="F4" s="138" t="s">
        <v>17</v>
      </c>
      <c r="G4" s="138" t="s">
        <v>18</v>
      </c>
      <c r="H4" s="152"/>
      <c r="I4" s="138"/>
      <c r="J4" s="152"/>
      <c r="K4" s="152"/>
      <c r="L4" s="145"/>
      <c r="M4" s="145"/>
      <c r="N4" s="139" t="s">
        <v>19</v>
      </c>
      <c r="O4" s="140"/>
      <c r="P4" s="140"/>
      <c r="Q4" s="140"/>
      <c r="R4" s="141"/>
      <c r="S4" s="142" t="s">
        <v>20</v>
      </c>
      <c r="T4" s="138"/>
      <c r="U4" s="152"/>
      <c r="V4" s="152"/>
      <c r="W4" s="137"/>
    </row>
    <row r="5" spans="1:23" ht="9" customHeight="1" x14ac:dyDescent="0.2">
      <c r="A5" s="157"/>
      <c r="B5" s="159"/>
      <c r="C5" s="138"/>
      <c r="D5" s="138"/>
      <c r="E5" s="138"/>
      <c r="F5" s="138"/>
      <c r="G5" s="138"/>
      <c r="H5" s="143"/>
      <c r="I5" s="138"/>
      <c r="J5" s="143"/>
      <c r="K5" s="143"/>
      <c r="L5" s="146"/>
      <c r="M5" s="146"/>
      <c r="N5" s="5" t="s">
        <v>21</v>
      </c>
      <c r="O5" s="6" t="s">
        <v>22</v>
      </c>
      <c r="P5" s="6" t="s">
        <v>23</v>
      </c>
      <c r="Q5" s="6" t="s">
        <v>8</v>
      </c>
      <c r="R5" s="6" t="s">
        <v>9</v>
      </c>
      <c r="S5" s="143"/>
      <c r="T5" s="138"/>
      <c r="U5" s="143"/>
      <c r="V5" s="143"/>
      <c r="W5" s="137"/>
    </row>
    <row r="6" spans="1:23" ht="21.75" customHeight="1" x14ac:dyDescent="0.2">
      <c r="A6" s="7">
        <v>1</v>
      </c>
      <c r="B6" s="8" t="s">
        <v>24</v>
      </c>
      <c r="C6" s="9" t="s">
        <v>25</v>
      </c>
      <c r="D6" s="9" t="s">
        <v>26</v>
      </c>
      <c r="E6" s="9">
        <v>92</v>
      </c>
      <c r="F6" s="10">
        <v>360.1</v>
      </c>
      <c r="G6" s="9" t="s">
        <v>27</v>
      </c>
      <c r="H6" s="11">
        <v>352</v>
      </c>
      <c r="I6" s="92">
        <v>712</v>
      </c>
      <c r="J6" s="94">
        <f>O6+O7</f>
        <v>712</v>
      </c>
      <c r="K6" s="12">
        <v>352</v>
      </c>
      <c r="L6" s="12">
        <f t="shared" ref="L6:L34" si="0">F6-K6</f>
        <v>8.1000000000000227</v>
      </c>
      <c r="M6" s="12"/>
      <c r="N6" s="12">
        <v>360.1</v>
      </c>
      <c r="O6" s="12">
        <v>352</v>
      </c>
      <c r="P6" s="12">
        <f t="shared" ref="P6:P14" si="1">N6-O6</f>
        <v>8.1000000000000227</v>
      </c>
      <c r="Q6" s="12"/>
      <c r="R6" s="12"/>
      <c r="S6" s="12"/>
      <c r="T6" s="13"/>
      <c r="U6" s="96">
        <v>3</v>
      </c>
      <c r="V6" s="14">
        <f t="shared" ref="V6:V69" si="2">O6</f>
        <v>352</v>
      </c>
      <c r="W6" s="15"/>
    </row>
    <row r="7" spans="1:23" ht="21.75" customHeight="1" x14ac:dyDescent="0.2">
      <c r="A7" s="7">
        <v>2</v>
      </c>
      <c r="B7" s="8" t="s">
        <v>24</v>
      </c>
      <c r="C7" s="9" t="s">
        <v>25</v>
      </c>
      <c r="D7" s="9" t="s">
        <v>28</v>
      </c>
      <c r="E7" s="9">
        <v>69</v>
      </c>
      <c r="F7" s="10">
        <v>362</v>
      </c>
      <c r="G7" s="9" t="s">
        <v>27</v>
      </c>
      <c r="H7" s="11">
        <v>360</v>
      </c>
      <c r="I7" s="93"/>
      <c r="J7" s="95"/>
      <c r="K7" s="12">
        <v>360</v>
      </c>
      <c r="L7" s="12">
        <f t="shared" si="0"/>
        <v>2</v>
      </c>
      <c r="M7" s="12"/>
      <c r="N7" s="12">
        <v>362</v>
      </c>
      <c r="O7" s="12">
        <v>360</v>
      </c>
      <c r="P7" s="12">
        <f t="shared" si="1"/>
        <v>2</v>
      </c>
      <c r="Q7" s="12"/>
      <c r="R7" s="12"/>
      <c r="S7" s="12"/>
      <c r="T7" s="13"/>
      <c r="U7" s="95"/>
      <c r="V7" s="14">
        <f t="shared" si="2"/>
        <v>360</v>
      </c>
      <c r="W7" s="15"/>
    </row>
    <row r="8" spans="1:23" ht="33.75" customHeight="1" x14ac:dyDescent="0.2">
      <c r="A8" s="7">
        <v>3</v>
      </c>
      <c r="B8" s="16" t="s">
        <v>29</v>
      </c>
      <c r="C8" s="9" t="s">
        <v>25</v>
      </c>
      <c r="D8" s="9" t="s">
        <v>26</v>
      </c>
      <c r="E8" s="9">
        <v>118</v>
      </c>
      <c r="F8" s="10">
        <v>1834.1</v>
      </c>
      <c r="G8" s="9" t="s">
        <v>27</v>
      </c>
      <c r="H8" s="11">
        <v>1760</v>
      </c>
      <c r="I8" s="17">
        <v>3560</v>
      </c>
      <c r="J8" s="94">
        <f>O8+O9</f>
        <v>3560</v>
      </c>
      <c r="K8" s="12">
        <v>1760</v>
      </c>
      <c r="L8" s="12">
        <f t="shared" si="0"/>
        <v>74.099999999999909</v>
      </c>
      <c r="M8" s="12"/>
      <c r="N8" s="12">
        <v>1834.1</v>
      </c>
      <c r="O8" s="12">
        <v>1760</v>
      </c>
      <c r="P8" s="12">
        <f t="shared" si="1"/>
        <v>74.099999999999909</v>
      </c>
      <c r="Q8" s="12"/>
      <c r="R8" s="12"/>
      <c r="S8" s="12"/>
      <c r="T8" s="13"/>
      <c r="U8" s="18">
        <v>10</v>
      </c>
      <c r="V8" s="14">
        <f t="shared" si="2"/>
        <v>1760</v>
      </c>
      <c r="W8" s="15"/>
    </row>
    <row r="9" spans="1:23" ht="33.75" customHeight="1" x14ac:dyDescent="0.2">
      <c r="A9" s="7">
        <v>4</v>
      </c>
      <c r="B9" s="16" t="s">
        <v>29</v>
      </c>
      <c r="C9" s="9" t="s">
        <v>25</v>
      </c>
      <c r="D9" s="9" t="s">
        <v>28</v>
      </c>
      <c r="E9" s="9">
        <v>21</v>
      </c>
      <c r="F9" s="10">
        <v>1803.9</v>
      </c>
      <c r="G9" s="9" t="s">
        <v>27</v>
      </c>
      <c r="H9" s="11">
        <v>1800</v>
      </c>
      <c r="I9" s="93"/>
      <c r="J9" s="95"/>
      <c r="K9" s="12">
        <v>1800</v>
      </c>
      <c r="L9" s="19">
        <f t="shared" si="0"/>
        <v>3.9000000000000909</v>
      </c>
      <c r="M9" s="12"/>
      <c r="N9" s="12">
        <v>1803.9</v>
      </c>
      <c r="O9" s="12">
        <v>1800</v>
      </c>
      <c r="P9" s="12">
        <f t="shared" si="1"/>
        <v>3.9000000000000909</v>
      </c>
      <c r="Q9" s="12"/>
      <c r="R9" s="12"/>
      <c r="S9" s="12"/>
      <c r="T9" s="13"/>
      <c r="U9" s="95"/>
      <c r="V9" s="14">
        <f t="shared" si="2"/>
        <v>1800</v>
      </c>
      <c r="W9" s="15"/>
    </row>
    <row r="10" spans="1:23" ht="33.75" customHeight="1" x14ac:dyDescent="0.2">
      <c r="A10" s="7">
        <v>5</v>
      </c>
      <c r="B10" s="16" t="s">
        <v>30</v>
      </c>
      <c r="C10" s="9" t="s">
        <v>25</v>
      </c>
      <c r="D10" s="9" t="s">
        <v>26</v>
      </c>
      <c r="E10" s="9">
        <v>100</v>
      </c>
      <c r="F10" s="10">
        <v>1115.4000000000001</v>
      </c>
      <c r="G10" s="9" t="s">
        <v>27</v>
      </c>
      <c r="H10" s="11">
        <v>1084</v>
      </c>
      <c r="I10" s="103">
        <v>4984</v>
      </c>
      <c r="J10" s="105">
        <f>O10+O11+O12+O13</f>
        <v>4984</v>
      </c>
      <c r="K10" s="12">
        <v>1084</v>
      </c>
      <c r="L10" s="12">
        <f t="shared" si="0"/>
        <v>31.400000000000091</v>
      </c>
      <c r="M10" s="12"/>
      <c r="N10" s="12">
        <v>1115.4000000000001</v>
      </c>
      <c r="O10" s="12">
        <v>1084</v>
      </c>
      <c r="P10" s="12">
        <f t="shared" si="1"/>
        <v>31.400000000000091</v>
      </c>
      <c r="Q10" s="12"/>
      <c r="R10" s="12"/>
      <c r="S10" s="12"/>
      <c r="T10" s="13"/>
      <c r="U10" s="96">
        <v>12</v>
      </c>
      <c r="V10" s="14">
        <f t="shared" si="2"/>
        <v>1084</v>
      </c>
      <c r="W10" s="15"/>
    </row>
    <row r="11" spans="1:23" ht="33.75" customHeight="1" x14ac:dyDescent="0.2">
      <c r="A11" s="7">
        <v>6</v>
      </c>
      <c r="B11" s="16" t="s">
        <v>30</v>
      </c>
      <c r="C11" s="9" t="s">
        <v>25</v>
      </c>
      <c r="D11" s="9" t="s">
        <v>26</v>
      </c>
      <c r="E11" s="9">
        <v>119</v>
      </c>
      <c r="F11" s="10">
        <v>1380.5</v>
      </c>
      <c r="G11" s="9" t="s">
        <v>27</v>
      </c>
      <c r="H11" s="11">
        <v>1380</v>
      </c>
      <c r="I11" s="20"/>
      <c r="J11" s="122"/>
      <c r="K11" s="12">
        <v>1380</v>
      </c>
      <c r="L11" s="12">
        <f t="shared" si="0"/>
        <v>0.5</v>
      </c>
      <c r="M11" s="12"/>
      <c r="N11" s="12">
        <v>1380.5</v>
      </c>
      <c r="O11" s="12">
        <v>1380</v>
      </c>
      <c r="P11" s="12">
        <f t="shared" si="1"/>
        <v>0.5</v>
      </c>
      <c r="Q11" s="12"/>
      <c r="R11" s="12"/>
      <c r="S11" s="12"/>
      <c r="T11" s="13"/>
      <c r="U11" s="21"/>
      <c r="V11" s="14">
        <f t="shared" si="2"/>
        <v>1380</v>
      </c>
      <c r="W11" s="15"/>
    </row>
    <row r="12" spans="1:23" ht="33.75" customHeight="1" x14ac:dyDescent="0.2">
      <c r="A12" s="7">
        <v>7</v>
      </c>
      <c r="B12" s="16" t="s">
        <v>30</v>
      </c>
      <c r="C12" s="9" t="s">
        <v>25</v>
      </c>
      <c r="D12" s="9" t="s">
        <v>28</v>
      </c>
      <c r="E12" s="9">
        <v>43</v>
      </c>
      <c r="F12" s="10">
        <v>461</v>
      </c>
      <c r="G12" s="9" t="s">
        <v>27</v>
      </c>
      <c r="H12" s="11">
        <v>460</v>
      </c>
      <c r="I12" s="20"/>
      <c r="J12" s="122"/>
      <c r="K12" s="12">
        <v>460</v>
      </c>
      <c r="L12" s="19">
        <f t="shared" si="0"/>
        <v>1</v>
      </c>
      <c r="M12" s="12"/>
      <c r="N12" s="12">
        <v>461</v>
      </c>
      <c r="O12" s="12">
        <v>460</v>
      </c>
      <c r="P12" s="12">
        <f t="shared" si="1"/>
        <v>1</v>
      </c>
      <c r="Q12" s="12"/>
      <c r="R12" s="12"/>
      <c r="S12" s="12"/>
      <c r="T12" s="13"/>
      <c r="U12" s="115"/>
      <c r="V12" s="14">
        <f t="shared" si="2"/>
        <v>460</v>
      </c>
      <c r="W12" s="15"/>
    </row>
    <row r="13" spans="1:23" ht="33.75" customHeight="1" x14ac:dyDescent="0.2">
      <c r="A13" s="7">
        <v>8</v>
      </c>
      <c r="B13" s="16" t="s">
        <v>30</v>
      </c>
      <c r="C13" s="9" t="s">
        <v>25</v>
      </c>
      <c r="D13" s="9" t="s">
        <v>28</v>
      </c>
      <c r="E13" s="9">
        <v>66</v>
      </c>
      <c r="F13" s="10">
        <v>2068.1999999999998</v>
      </c>
      <c r="G13" s="9" t="s">
        <v>27</v>
      </c>
      <c r="H13" s="11">
        <v>2060</v>
      </c>
      <c r="I13" s="22"/>
      <c r="J13" s="106"/>
      <c r="K13" s="12">
        <v>2060</v>
      </c>
      <c r="L13" s="19">
        <f t="shared" si="0"/>
        <v>8.1999999999998181</v>
      </c>
      <c r="M13" s="12"/>
      <c r="N13" s="12">
        <v>2068.1999999999998</v>
      </c>
      <c r="O13" s="12">
        <v>2060</v>
      </c>
      <c r="P13" s="12">
        <f t="shared" si="1"/>
        <v>8.1999999999998181</v>
      </c>
      <c r="Q13" s="12"/>
      <c r="R13" s="12"/>
      <c r="S13" s="12"/>
      <c r="T13" s="13"/>
      <c r="U13" s="95"/>
      <c r="V13" s="14">
        <f t="shared" si="2"/>
        <v>2060</v>
      </c>
      <c r="W13" s="15"/>
    </row>
    <row r="14" spans="1:23" ht="33.75" customHeight="1" x14ac:dyDescent="0.2">
      <c r="A14" s="7">
        <v>9</v>
      </c>
      <c r="B14" s="16" t="s">
        <v>31</v>
      </c>
      <c r="C14" s="9" t="s">
        <v>25</v>
      </c>
      <c r="D14" s="9" t="s">
        <v>26</v>
      </c>
      <c r="E14" s="9">
        <v>125</v>
      </c>
      <c r="F14" s="10">
        <v>1068.8</v>
      </c>
      <c r="G14" s="9" t="s">
        <v>27</v>
      </c>
      <c r="H14" s="11">
        <v>1056</v>
      </c>
      <c r="I14" s="92">
        <v>2136</v>
      </c>
      <c r="J14" s="94">
        <f>H14+H15</f>
        <v>2136</v>
      </c>
      <c r="K14" s="12">
        <v>1056</v>
      </c>
      <c r="L14" s="12">
        <f t="shared" si="0"/>
        <v>12.799999999999955</v>
      </c>
      <c r="M14" s="12"/>
      <c r="N14" s="12">
        <v>1068.8</v>
      </c>
      <c r="O14" s="12">
        <v>1056</v>
      </c>
      <c r="P14" s="12">
        <f t="shared" si="1"/>
        <v>12.799999999999955</v>
      </c>
      <c r="Q14" s="12"/>
      <c r="R14" s="12"/>
      <c r="S14" s="12"/>
      <c r="T14" s="13"/>
      <c r="U14" s="96">
        <v>5</v>
      </c>
      <c r="V14" s="14">
        <f t="shared" si="2"/>
        <v>1056</v>
      </c>
      <c r="W14" s="15"/>
    </row>
    <row r="15" spans="1:23" ht="33.75" customHeight="1" x14ac:dyDescent="0.2">
      <c r="A15" s="7">
        <v>10</v>
      </c>
      <c r="B15" s="16" t="s">
        <v>31</v>
      </c>
      <c r="C15" s="9" t="s">
        <v>25</v>
      </c>
      <c r="D15" s="9" t="s">
        <v>28</v>
      </c>
      <c r="E15" s="9">
        <v>107</v>
      </c>
      <c r="F15" s="10">
        <v>1145.8</v>
      </c>
      <c r="G15" s="9" t="s">
        <v>27</v>
      </c>
      <c r="H15" s="11">
        <v>1080</v>
      </c>
      <c r="I15" s="93"/>
      <c r="J15" s="95"/>
      <c r="K15" s="12">
        <v>1080</v>
      </c>
      <c r="L15" s="12">
        <f t="shared" si="0"/>
        <v>65.799999999999955</v>
      </c>
      <c r="M15" s="12"/>
      <c r="N15" s="12">
        <v>1074.7</v>
      </c>
      <c r="O15" s="12">
        <f>N15</f>
        <v>1074.7</v>
      </c>
      <c r="P15" s="12"/>
      <c r="Q15" s="12"/>
      <c r="R15" s="12"/>
      <c r="S15" s="12">
        <f>F15-N15</f>
        <v>71.099999999999909</v>
      </c>
      <c r="T15" s="13"/>
      <c r="U15" s="95"/>
      <c r="V15" s="14">
        <f t="shared" si="2"/>
        <v>1074.7</v>
      </c>
      <c r="W15" s="15"/>
    </row>
    <row r="16" spans="1:23" ht="54" customHeight="1" x14ac:dyDescent="0.2">
      <c r="A16" s="7">
        <v>11</v>
      </c>
      <c r="B16" s="16" t="s">
        <v>32</v>
      </c>
      <c r="C16" s="9" t="s">
        <v>25</v>
      </c>
      <c r="D16" s="9" t="s">
        <v>26</v>
      </c>
      <c r="E16" s="9">
        <v>94</v>
      </c>
      <c r="F16" s="10">
        <v>1075.2</v>
      </c>
      <c r="G16" s="9" t="s">
        <v>27</v>
      </c>
      <c r="H16" s="11">
        <v>1056</v>
      </c>
      <c r="I16" s="92">
        <v>2136</v>
      </c>
      <c r="J16" s="94">
        <f>O16+O17</f>
        <v>2136</v>
      </c>
      <c r="K16" s="12">
        <v>1056</v>
      </c>
      <c r="L16" s="12">
        <f t="shared" si="0"/>
        <v>19.200000000000045</v>
      </c>
      <c r="M16" s="12"/>
      <c r="N16" s="12">
        <v>1075.2</v>
      </c>
      <c r="O16" s="12">
        <v>1056</v>
      </c>
      <c r="P16" s="12">
        <f t="shared" ref="P16:P34" si="3">N16-O16</f>
        <v>19.200000000000045</v>
      </c>
      <c r="Q16" s="12"/>
      <c r="R16" s="12"/>
      <c r="S16" s="12"/>
      <c r="T16" s="13"/>
      <c r="U16" s="96">
        <v>7</v>
      </c>
      <c r="V16" s="14">
        <f t="shared" si="2"/>
        <v>1056</v>
      </c>
      <c r="W16" s="15"/>
    </row>
    <row r="17" spans="1:23" ht="54" customHeight="1" x14ac:dyDescent="0.2">
      <c r="A17" s="7">
        <v>12</v>
      </c>
      <c r="B17" s="16" t="s">
        <v>32</v>
      </c>
      <c r="C17" s="9" t="s">
        <v>25</v>
      </c>
      <c r="D17" s="9" t="s">
        <v>28</v>
      </c>
      <c r="E17" s="9">
        <v>20</v>
      </c>
      <c r="F17" s="10">
        <v>1110</v>
      </c>
      <c r="G17" s="9" t="s">
        <v>27</v>
      </c>
      <c r="H17" s="11">
        <v>1080</v>
      </c>
      <c r="I17" s="93"/>
      <c r="J17" s="95"/>
      <c r="K17" s="12">
        <v>1080</v>
      </c>
      <c r="L17" s="19">
        <f t="shared" si="0"/>
        <v>30</v>
      </c>
      <c r="M17" s="12"/>
      <c r="N17" s="12">
        <v>1110</v>
      </c>
      <c r="O17" s="12">
        <v>1080</v>
      </c>
      <c r="P17" s="12">
        <f t="shared" si="3"/>
        <v>30</v>
      </c>
      <c r="Q17" s="12"/>
      <c r="R17" s="12"/>
      <c r="S17" s="12"/>
      <c r="T17" s="13"/>
      <c r="U17" s="95"/>
      <c r="V17" s="14">
        <f t="shared" si="2"/>
        <v>1080</v>
      </c>
      <c r="W17" s="15"/>
    </row>
    <row r="18" spans="1:23" ht="33.75" customHeight="1" x14ac:dyDescent="0.2">
      <c r="A18" s="7">
        <v>13</v>
      </c>
      <c r="B18" s="16" t="s">
        <v>33</v>
      </c>
      <c r="C18" s="9" t="s">
        <v>25</v>
      </c>
      <c r="D18" s="9" t="s">
        <v>26</v>
      </c>
      <c r="E18" s="9">
        <v>169</v>
      </c>
      <c r="F18" s="10">
        <v>1798</v>
      </c>
      <c r="G18" s="9" t="s">
        <v>27</v>
      </c>
      <c r="H18" s="11">
        <v>1760</v>
      </c>
      <c r="I18" s="23">
        <v>3560</v>
      </c>
      <c r="J18" s="24">
        <f>O18</f>
        <v>1760</v>
      </c>
      <c r="K18" s="12">
        <v>1760</v>
      </c>
      <c r="L18" s="12">
        <f t="shared" si="0"/>
        <v>38</v>
      </c>
      <c r="M18" s="12"/>
      <c r="N18" s="12">
        <v>1798</v>
      </c>
      <c r="O18" s="12">
        <v>1760</v>
      </c>
      <c r="P18" s="12">
        <f t="shared" si="3"/>
        <v>38</v>
      </c>
      <c r="Q18" s="12"/>
      <c r="R18" s="12"/>
      <c r="S18" s="12"/>
      <c r="T18" s="13"/>
      <c r="U18" s="25">
        <v>11</v>
      </c>
      <c r="V18" s="14">
        <f t="shared" si="2"/>
        <v>1760</v>
      </c>
      <c r="W18" s="15"/>
    </row>
    <row r="19" spans="1:23" ht="33.75" customHeight="1" x14ac:dyDescent="0.2">
      <c r="A19" s="7">
        <v>14</v>
      </c>
      <c r="B19" s="16" t="s">
        <v>34</v>
      </c>
      <c r="C19" s="9" t="s">
        <v>25</v>
      </c>
      <c r="D19" s="9" t="s">
        <v>26</v>
      </c>
      <c r="E19" s="9">
        <v>159</v>
      </c>
      <c r="F19" s="10">
        <v>1627.6</v>
      </c>
      <c r="G19" s="9" t="s">
        <v>27</v>
      </c>
      <c r="H19" s="11">
        <v>1627</v>
      </c>
      <c r="I19" s="92">
        <v>4242</v>
      </c>
      <c r="J19" s="94">
        <f>O19+O20+O21</f>
        <v>4242</v>
      </c>
      <c r="K19" s="12">
        <v>1627</v>
      </c>
      <c r="L19" s="12">
        <f t="shared" si="0"/>
        <v>0.59999999999990905</v>
      </c>
      <c r="M19" s="12"/>
      <c r="N19" s="12">
        <v>1627.6</v>
      </c>
      <c r="O19" s="12">
        <v>1627</v>
      </c>
      <c r="P19" s="12">
        <f t="shared" si="3"/>
        <v>0.59999999999990905</v>
      </c>
      <c r="Q19" s="12"/>
      <c r="R19" s="12"/>
      <c r="S19" s="12"/>
      <c r="T19" s="13"/>
      <c r="U19" s="96">
        <v>9</v>
      </c>
      <c r="V19" s="14">
        <f t="shared" si="2"/>
        <v>1627</v>
      </c>
      <c r="W19" s="15"/>
    </row>
    <row r="20" spans="1:23" ht="33.75" customHeight="1" x14ac:dyDescent="0.2">
      <c r="A20" s="7">
        <v>15</v>
      </c>
      <c r="B20" s="16" t="s">
        <v>34</v>
      </c>
      <c r="C20" s="9" t="s">
        <v>25</v>
      </c>
      <c r="D20" s="9" t="s">
        <v>35</v>
      </c>
      <c r="E20" s="9">
        <v>3</v>
      </c>
      <c r="F20" s="10">
        <v>1861</v>
      </c>
      <c r="G20" s="9" t="s">
        <v>27</v>
      </c>
      <c r="H20" s="11">
        <v>1800</v>
      </c>
      <c r="I20" s="116"/>
      <c r="J20" s="115"/>
      <c r="K20" s="12">
        <v>1800</v>
      </c>
      <c r="L20" s="19">
        <f t="shared" si="0"/>
        <v>61</v>
      </c>
      <c r="M20" s="12"/>
      <c r="N20" s="12">
        <v>1861</v>
      </c>
      <c r="O20" s="12">
        <v>1800</v>
      </c>
      <c r="P20" s="12">
        <f t="shared" si="3"/>
        <v>61</v>
      </c>
      <c r="Q20" s="12"/>
      <c r="R20" s="12"/>
      <c r="S20" s="12"/>
      <c r="T20" s="13"/>
      <c r="U20" s="115"/>
      <c r="V20" s="14">
        <f t="shared" si="2"/>
        <v>1800</v>
      </c>
      <c r="W20" s="15"/>
    </row>
    <row r="21" spans="1:23" ht="33.75" customHeight="1" x14ac:dyDescent="0.2">
      <c r="A21" s="7">
        <v>16</v>
      </c>
      <c r="B21" s="16" t="s">
        <v>34</v>
      </c>
      <c r="C21" s="9" t="s">
        <v>25</v>
      </c>
      <c r="D21" s="9" t="s">
        <v>35</v>
      </c>
      <c r="E21" s="9">
        <v>43</v>
      </c>
      <c r="F21" s="10">
        <v>829</v>
      </c>
      <c r="G21" s="9" t="s">
        <v>27</v>
      </c>
      <c r="H21" s="11">
        <v>815</v>
      </c>
      <c r="I21" s="93"/>
      <c r="J21" s="95"/>
      <c r="K21" s="12">
        <v>815</v>
      </c>
      <c r="L21" s="19">
        <f t="shared" si="0"/>
        <v>14</v>
      </c>
      <c r="M21" s="12"/>
      <c r="N21" s="12">
        <v>829</v>
      </c>
      <c r="O21" s="12">
        <v>815</v>
      </c>
      <c r="P21" s="12">
        <f t="shared" si="3"/>
        <v>14</v>
      </c>
      <c r="Q21" s="12"/>
      <c r="R21" s="12"/>
      <c r="S21" s="12"/>
      <c r="T21" s="13"/>
      <c r="U21" s="95"/>
      <c r="V21" s="14">
        <f t="shared" si="2"/>
        <v>815</v>
      </c>
      <c r="W21" s="15"/>
    </row>
    <row r="22" spans="1:23" ht="33.75" customHeight="1" x14ac:dyDescent="0.2">
      <c r="A22" s="7">
        <v>17</v>
      </c>
      <c r="B22" s="16" t="s">
        <v>36</v>
      </c>
      <c r="C22" s="9" t="s">
        <v>25</v>
      </c>
      <c r="D22" s="9" t="s">
        <v>35</v>
      </c>
      <c r="E22" s="9">
        <v>28</v>
      </c>
      <c r="F22" s="10">
        <v>3242.9</v>
      </c>
      <c r="G22" s="9" t="s">
        <v>27</v>
      </c>
      <c r="H22" s="11">
        <v>3240</v>
      </c>
      <c r="I22" s="92">
        <v>6212</v>
      </c>
      <c r="J22" s="94">
        <f>O22+O23</f>
        <v>3955</v>
      </c>
      <c r="K22" s="12">
        <v>3240</v>
      </c>
      <c r="L22" s="19">
        <f t="shared" si="0"/>
        <v>2.9000000000000909</v>
      </c>
      <c r="M22" s="12"/>
      <c r="N22" s="12">
        <v>3242.9</v>
      </c>
      <c r="O22" s="12">
        <v>3240</v>
      </c>
      <c r="P22" s="12">
        <f t="shared" si="3"/>
        <v>2.9000000000000909</v>
      </c>
      <c r="Q22" s="12"/>
      <c r="R22" s="12"/>
      <c r="S22" s="12"/>
      <c r="T22" s="13"/>
      <c r="U22" s="96">
        <v>16</v>
      </c>
      <c r="V22" s="14">
        <f t="shared" si="2"/>
        <v>3240</v>
      </c>
      <c r="W22" s="15"/>
    </row>
    <row r="23" spans="1:23" ht="33.75" customHeight="1" x14ac:dyDescent="0.2">
      <c r="A23" s="7">
        <v>18</v>
      </c>
      <c r="B23" s="16" t="s">
        <v>36</v>
      </c>
      <c r="C23" s="9" t="s">
        <v>25</v>
      </c>
      <c r="D23" s="9" t="s">
        <v>35</v>
      </c>
      <c r="E23" s="9">
        <v>49</v>
      </c>
      <c r="F23" s="10">
        <v>728</v>
      </c>
      <c r="G23" s="9" t="s">
        <v>27</v>
      </c>
      <c r="H23" s="11">
        <v>715</v>
      </c>
      <c r="I23" s="93"/>
      <c r="J23" s="95"/>
      <c r="K23" s="12">
        <v>715</v>
      </c>
      <c r="L23" s="19">
        <f t="shared" si="0"/>
        <v>13</v>
      </c>
      <c r="M23" s="12"/>
      <c r="N23" s="12">
        <v>728</v>
      </c>
      <c r="O23" s="12">
        <v>715</v>
      </c>
      <c r="P23" s="12">
        <f t="shared" si="3"/>
        <v>13</v>
      </c>
      <c r="Q23" s="12"/>
      <c r="R23" s="12"/>
      <c r="S23" s="12"/>
      <c r="T23" s="13"/>
      <c r="U23" s="95"/>
      <c r="V23" s="14">
        <f t="shared" si="2"/>
        <v>715</v>
      </c>
      <c r="W23" s="15"/>
    </row>
    <row r="24" spans="1:23" ht="21.75" customHeight="1" x14ac:dyDescent="0.2">
      <c r="A24" s="7">
        <v>19</v>
      </c>
      <c r="B24" s="16" t="s">
        <v>37</v>
      </c>
      <c r="C24" s="26" t="s">
        <v>25</v>
      </c>
      <c r="D24" s="9" t="s">
        <v>38</v>
      </c>
      <c r="E24" s="26">
        <v>190</v>
      </c>
      <c r="F24" s="10">
        <v>1487.2</v>
      </c>
      <c r="G24" s="26" t="s">
        <v>27</v>
      </c>
      <c r="H24" s="11">
        <v>1440</v>
      </c>
      <c r="I24" s="92">
        <v>2848</v>
      </c>
      <c r="J24" s="111">
        <f>O24+O25+O26</f>
        <v>2778</v>
      </c>
      <c r="K24" s="12">
        <v>1440</v>
      </c>
      <c r="L24" s="19">
        <f t="shared" si="0"/>
        <v>47.200000000000045</v>
      </c>
      <c r="M24" s="12"/>
      <c r="N24" s="12">
        <v>1487.2</v>
      </c>
      <c r="O24" s="12">
        <v>1440</v>
      </c>
      <c r="P24" s="12">
        <f t="shared" si="3"/>
        <v>47.200000000000045</v>
      </c>
      <c r="Q24" s="12"/>
      <c r="R24" s="12"/>
      <c r="S24" s="12"/>
      <c r="T24" s="13"/>
      <c r="U24" s="96"/>
      <c r="V24" s="14">
        <f t="shared" si="2"/>
        <v>1440</v>
      </c>
      <c r="W24" s="15"/>
    </row>
    <row r="25" spans="1:23" ht="21.75" customHeight="1" x14ac:dyDescent="0.2">
      <c r="A25" s="7">
        <v>20</v>
      </c>
      <c r="B25" s="16" t="s">
        <v>37</v>
      </c>
      <c r="C25" s="9" t="s">
        <v>25</v>
      </c>
      <c r="D25" s="9" t="s">
        <v>35</v>
      </c>
      <c r="E25" s="9">
        <v>6</v>
      </c>
      <c r="F25" s="10">
        <v>858.8</v>
      </c>
      <c r="G25" s="9" t="s">
        <v>27</v>
      </c>
      <c r="H25" s="11">
        <v>700</v>
      </c>
      <c r="I25" s="116"/>
      <c r="J25" s="126"/>
      <c r="K25" s="12">
        <v>700</v>
      </c>
      <c r="L25" s="19">
        <f t="shared" si="0"/>
        <v>158.79999999999995</v>
      </c>
      <c r="M25" s="12"/>
      <c r="N25" s="12">
        <v>858.8</v>
      </c>
      <c r="O25" s="12">
        <v>700</v>
      </c>
      <c r="P25" s="12">
        <f t="shared" si="3"/>
        <v>158.79999999999995</v>
      </c>
      <c r="Q25" s="12"/>
      <c r="R25" s="12"/>
      <c r="S25" s="12"/>
      <c r="T25" s="13"/>
      <c r="U25" s="115"/>
      <c r="V25" s="14">
        <f t="shared" si="2"/>
        <v>700</v>
      </c>
      <c r="W25" s="15"/>
    </row>
    <row r="26" spans="1:23" ht="21.75" customHeight="1" x14ac:dyDescent="0.2">
      <c r="A26" s="7">
        <v>21</v>
      </c>
      <c r="B26" s="16" t="s">
        <v>37</v>
      </c>
      <c r="C26" s="9" t="s">
        <v>25</v>
      </c>
      <c r="D26" s="9" t="s">
        <v>35</v>
      </c>
      <c r="E26" s="9">
        <v>15</v>
      </c>
      <c r="F26" s="10">
        <v>659.4</v>
      </c>
      <c r="G26" s="9" t="s">
        <v>27</v>
      </c>
      <c r="H26" s="11">
        <v>638</v>
      </c>
      <c r="I26" s="93"/>
      <c r="J26" s="112"/>
      <c r="K26" s="12">
        <v>638</v>
      </c>
      <c r="L26" s="19">
        <f t="shared" si="0"/>
        <v>21.399999999999977</v>
      </c>
      <c r="M26" s="12"/>
      <c r="N26" s="12">
        <v>659.4</v>
      </c>
      <c r="O26" s="12">
        <v>638</v>
      </c>
      <c r="P26" s="12">
        <f t="shared" si="3"/>
        <v>21.399999999999977</v>
      </c>
      <c r="Q26" s="12"/>
      <c r="R26" s="12"/>
      <c r="S26" s="12"/>
      <c r="T26" s="13"/>
      <c r="U26" s="95"/>
      <c r="V26" s="14">
        <f t="shared" si="2"/>
        <v>638</v>
      </c>
      <c r="W26" s="15"/>
    </row>
    <row r="27" spans="1:23" ht="21.75" customHeight="1" x14ac:dyDescent="0.2">
      <c r="A27" s="7">
        <v>22</v>
      </c>
      <c r="B27" s="16" t="s">
        <v>39</v>
      </c>
      <c r="C27" s="9" t="s">
        <v>25</v>
      </c>
      <c r="D27" s="9" t="s">
        <v>40</v>
      </c>
      <c r="E27" s="9">
        <v>17</v>
      </c>
      <c r="F27" s="10">
        <v>1209.4000000000001</v>
      </c>
      <c r="G27" s="9" t="s">
        <v>27</v>
      </c>
      <c r="H27" s="11">
        <v>1197</v>
      </c>
      <c r="I27" s="23">
        <v>2485</v>
      </c>
      <c r="J27" s="24">
        <f>O27</f>
        <v>1197</v>
      </c>
      <c r="K27" s="12">
        <v>1197</v>
      </c>
      <c r="L27" s="19">
        <f t="shared" si="0"/>
        <v>12.400000000000091</v>
      </c>
      <c r="M27" s="12"/>
      <c r="N27" s="12">
        <v>1209.4000000000001</v>
      </c>
      <c r="O27" s="12">
        <v>1197</v>
      </c>
      <c r="P27" s="12">
        <f t="shared" si="3"/>
        <v>12.400000000000091</v>
      </c>
      <c r="Q27" s="12"/>
      <c r="R27" s="12"/>
      <c r="S27" s="12"/>
      <c r="T27" s="13"/>
      <c r="U27" s="25">
        <v>18</v>
      </c>
      <c r="V27" s="14">
        <f t="shared" si="2"/>
        <v>1197</v>
      </c>
      <c r="W27" s="15"/>
    </row>
    <row r="28" spans="1:23" ht="21.75" customHeight="1" x14ac:dyDescent="0.2">
      <c r="A28" s="7">
        <v>23</v>
      </c>
      <c r="B28" s="16" t="s">
        <v>41</v>
      </c>
      <c r="C28" s="9" t="s">
        <v>25</v>
      </c>
      <c r="D28" s="9" t="s">
        <v>26</v>
      </c>
      <c r="E28" s="9">
        <v>103</v>
      </c>
      <c r="F28" s="10">
        <v>724.4</v>
      </c>
      <c r="G28" s="9" t="s">
        <v>27</v>
      </c>
      <c r="H28" s="11">
        <v>704</v>
      </c>
      <c r="I28" s="92">
        <v>1424</v>
      </c>
      <c r="J28" s="94">
        <f>O28+O29+O30</f>
        <v>1424</v>
      </c>
      <c r="K28" s="12">
        <v>704</v>
      </c>
      <c r="L28" s="12">
        <f t="shared" si="0"/>
        <v>20.399999999999977</v>
      </c>
      <c r="M28" s="12"/>
      <c r="N28" s="12">
        <v>724.4</v>
      </c>
      <c r="O28" s="12">
        <v>704</v>
      </c>
      <c r="P28" s="12">
        <f t="shared" si="3"/>
        <v>20.399999999999977</v>
      </c>
      <c r="Q28" s="12"/>
      <c r="R28" s="12"/>
      <c r="S28" s="12"/>
      <c r="T28" s="13"/>
      <c r="U28" s="96">
        <v>5</v>
      </c>
      <c r="V28" s="14">
        <f t="shared" si="2"/>
        <v>704</v>
      </c>
      <c r="W28" s="15"/>
    </row>
    <row r="29" spans="1:23" ht="21.75" customHeight="1" x14ac:dyDescent="0.2">
      <c r="A29" s="7">
        <v>24</v>
      </c>
      <c r="B29" s="16" t="s">
        <v>41</v>
      </c>
      <c r="C29" s="9" t="s">
        <v>25</v>
      </c>
      <c r="D29" s="9" t="s">
        <v>28</v>
      </c>
      <c r="E29" s="9">
        <v>12</v>
      </c>
      <c r="F29" s="10">
        <v>143.1</v>
      </c>
      <c r="G29" s="9" t="s">
        <v>27</v>
      </c>
      <c r="H29" s="11">
        <v>140</v>
      </c>
      <c r="I29" s="116"/>
      <c r="J29" s="115"/>
      <c r="K29" s="12">
        <v>140</v>
      </c>
      <c r="L29" s="19">
        <f t="shared" si="0"/>
        <v>3.0999999999999943</v>
      </c>
      <c r="M29" s="12"/>
      <c r="N29" s="12">
        <v>143.1</v>
      </c>
      <c r="O29" s="12">
        <v>140</v>
      </c>
      <c r="P29" s="12">
        <f t="shared" si="3"/>
        <v>3.0999999999999943</v>
      </c>
      <c r="Q29" s="12"/>
      <c r="R29" s="12"/>
      <c r="S29" s="12"/>
      <c r="T29" s="13"/>
      <c r="U29" s="115"/>
      <c r="V29" s="14">
        <f t="shared" si="2"/>
        <v>140</v>
      </c>
      <c r="W29" s="15"/>
    </row>
    <row r="30" spans="1:23" ht="21.75" customHeight="1" x14ac:dyDescent="0.2">
      <c r="A30" s="7">
        <v>25</v>
      </c>
      <c r="B30" s="16" t="s">
        <v>41</v>
      </c>
      <c r="C30" s="9" t="s">
        <v>25</v>
      </c>
      <c r="D30" s="9" t="s">
        <v>28</v>
      </c>
      <c r="E30" s="9">
        <v>29</v>
      </c>
      <c r="F30" s="10">
        <v>581.29999999999995</v>
      </c>
      <c r="G30" s="9" t="s">
        <v>27</v>
      </c>
      <c r="H30" s="11">
        <v>580</v>
      </c>
      <c r="I30" s="93"/>
      <c r="J30" s="95"/>
      <c r="K30" s="12">
        <v>580</v>
      </c>
      <c r="L30" s="19">
        <f t="shared" si="0"/>
        <v>1.2999999999999545</v>
      </c>
      <c r="M30" s="12"/>
      <c r="N30" s="12">
        <v>581.29999999999995</v>
      </c>
      <c r="O30" s="12">
        <v>580</v>
      </c>
      <c r="P30" s="12">
        <f t="shared" si="3"/>
        <v>1.2999999999999545</v>
      </c>
      <c r="Q30" s="12"/>
      <c r="R30" s="12"/>
      <c r="S30" s="12"/>
      <c r="T30" s="13"/>
      <c r="U30" s="95"/>
      <c r="V30" s="14">
        <f t="shared" si="2"/>
        <v>580</v>
      </c>
      <c r="W30" s="15"/>
    </row>
    <row r="31" spans="1:23" ht="21.75" customHeight="1" x14ac:dyDescent="0.2">
      <c r="A31" s="7">
        <v>26</v>
      </c>
      <c r="B31" s="16" t="s">
        <v>42</v>
      </c>
      <c r="C31" s="9" t="s">
        <v>25</v>
      </c>
      <c r="D31" s="9" t="s">
        <v>26</v>
      </c>
      <c r="E31" s="9">
        <v>105</v>
      </c>
      <c r="F31" s="10">
        <v>1680.3</v>
      </c>
      <c r="G31" s="9" t="s">
        <v>27</v>
      </c>
      <c r="H31" s="11">
        <v>1633</v>
      </c>
      <c r="I31" s="92">
        <v>3433</v>
      </c>
      <c r="J31" s="94">
        <f>O31+O32+O33</f>
        <v>3433</v>
      </c>
      <c r="K31" s="12">
        <v>1633</v>
      </c>
      <c r="L31" s="12">
        <f t="shared" si="0"/>
        <v>47.299999999999955</v>
      </c>
      <c r="M31" s="12"/>
      <c r="N31" s="12">
        <v>1680.3</v>
      </c>
      <c r="O31" s="12">
        <v>1633</v>
      </c>
      <c r="P31" s="12">
        <f t="shared" si="3"/>
        <v>47.299999999999955</v>
      </c>
      <c r="Q31" s="12"/>
      <c r="R31" s="12"/>
      <c r="S31" s="12"/>
      <c r="T31" s="13"/>
      <c r="U31" s="96">
        <v>10</v>
      </c>
      <c r="V31" s="14">
        <f t="shared" si="2"/>
        <v>1633</v>
      </c>
      <c r="W31" s="15"/>
    </row>
    <row r="32" spans="1:23" ht="21.75" customHeight="1" x14ac:dyDescent="0.2">
      <c r="A32" s="7">
        <v>27</v>
      </c>
      <c r="B32" s="16" t="s">
        <v>42</v>
      </c>
      <c r="C32" s="9" t="s">
        <v>25</v>
      </c>
      <c r="D32" s="9" t="s">
        <v>35</v>
      </c>
      <c r="E32" s="9">
        <v>23</v>
      </c>
      <c r="F32" s="10">
        <v>501</v>
      </c>
      <c r="G32" s="9" t="s">
        <v>27</v>
      </c>
      <c r="H32" s="11">
        <v>475</v>
      </c>
      <c r="I32" s="116"/>
      <c r="J32" s="115"/>
      <c r="K32" s="12">
        <v>475</v>
      </c>
      <c r="L32" s="19">
        <f t="shared" si="0"/>
        <v>26</v>
      </c>
      <c r="M32" s="12"/>
      <c r="N32" s="12">
        <v>501</v>
      </c>
      <c r="O32" s="12">
        <v>475</v>
      </c>
      <c r="P32" s="12">
        <f t="shared" si="3"/>
        <v>26</v>
      </c>
      <c r="Q32" s="12"/>
      <c r="R32" s="12"/>
      <c r="S32" s="12"/>
      <c r="T32" s="13"/>
      <c r="U32" s="115"/>
      <c r="V32" s="14">
        <f t="shared" si="2"/>
        <v>475</v>
      </c>
      <c r="W32" s="15"/>
    </row>
    <row r="33" spans="1:23" ht="21.75" customHeight="1" x14ac:dyDescent="0.2">
      <c r="A33" s="7">
        <v>28</v>
      </c>
      <c r="B33" s="16" t="s">
        <v>42</v>
      </c>
      <c r="C33" s="9" t="s">
        <v>25</v>
      </c>
      <c r="D33" s="9" t="s">
        <v>35</v>
      </c>
      <c r="E33" s="9">
        <v>24</v>
      </c>
      <c r="F33" s="10">
        <v>1370</v>
      </c>
      <c r="G33" s="9" t="s">
        <v>27</v>
      </c>
      <c r="H33" s="11">
        <v>1325</v>
      </c>
      <c r="I33" s="93"/>
      <c r="J33" s="95"/>
      <c r="K33" s="12">
        <v>1325</v>
      </c>
      <c r="L33" s="19">
        <f t="shared" si="0"/>
        <v>45</v>
      </c>
      <c r="M33" s="12"/>
      <c r="N33" s="12">
        <v>1370</v>
      </c>
      <c r="O33" s="12">
        <v>1325</v>
      </c>
      <c r="P33" s="12">
        <f t="shared" si="3"/>
        <v>45</v>
      </c>
      <c r="Q33" s="12"/>
      <c r="R33" s="12"/>
      <c r="S33" s="12"/>
      <c r="T33" s="13"/>
      <c r="U33" s="95"/>
      <c r="V33" s="14">
        <f t="shared" si="2"/>
        <v>1325</v>
      </c>
      <c r="W33" s="15"/>
    </row>
    <row r="34" spans="1:23" ht="33.75" customHeight="1" x14ac:dyDescent="0.2">
      <c r="A34" s="7">
        <v>29</v>
      </c>
      <c r="B34" s="16" t="s">
        <v>43</v>
      </c>
      <c r="C34" s="9" t="s">
        <v>25</v>
      </c>
      <c r="D34" s="9" t="s">
        <v>40</v>
      </c>
      <c r="E34" s="9">
        <v>18</v>
      </c>
      <c r="F34" s="10">
        <v>1007.2</v>
      </c>
      <c r="G34" s="9" t="s">
        <v>27</v>
      </c>
      <c r="H34" s="11">
        <v>1000</v>
      </c>
      <c r="I34" s="23">
        <v>1765</v>
      </c>
      <c r="J34" s="24">
        <f>O34</f>
        <v>1000</v>
      </c>
      <c r="K34" s="12">
        <v>1000</v>
      </c>
      <c r="L34" s="19">
        <f t="shared" si="0"/>
        <v>7.2000000000000455</v>
      </c>
      <c r="M34" s="12"/>
      <c r="N34" s="12">
        <v>1007.2</v>
      </c>
      <c r="O34" s="12">
        <v>1000</v>
      </c>
      <c r="P34" s="12">
        <f t="shared" si="3"/>
        <v>7.2000000000000455</v>
      </c>
      <c r="Q34" s="12"/>
      <c r="R34" s="12"/>
      <c r="S34" s="12"/>
      <c r="T34" s="13"/>
      <c r="U34" s="25">
        <v>8</v>
      </c>
      <c r="V34" s="14">
        <f t="shared" si="2"/>
        <v>1000</v>
      </c>
      <c r="W34" s="15"/>
    </row>
    <row r="35" spans="1:23" ht="33.75" customHeight="1" x14ac:dyDescent="0.2">
      <c r="A35" s="7">
        <v>30</v>
      </c>
      <c r="B35" s="16" t="s">
        <v>44</v>
      </c>
      <c r="C35" s="9" t="s">
        <v>25</v>
      </c>
      <c r="D35" s="9" t="s">
        <v>26</v>
      </c>
      <c r="E35" s="9">
        <v>186</v>
      </c>
      <c r="F35" s="10">
        <v>1408</v>
      </c>
      <c r="G35" s="9" t="s">
        <v>27</v>
      </c>
      <c r="H35" s="11">
        <v>1408</v>
      </c>
      <c r="I35" s="103">
        <v>2848</v>
      </c>
      <c r="J35" s="105">
        <f>O35+O36</f>
        <v>2848</v>
      </c>
      <c r="K35" s="12">
        <v>1408</v>
      </c>
      <c r="L35" s="12"/>
      <c r="M35" s="12"/>
      <c r="N35" s="12">
        <v>1408</v>
      </c>
      <c r="O35" s="12">
        <v>1408</v>
      </c>
      <c r="P35" s="12"/>
      <c r="Q35" s="12"/>
      <c r="R35" s="12"/>
      <c r="S35" s="12"/>
      <c r="T35" s="13"/>
      <c r="U35" s="96">
        <v>3</v>
      </c>
      <c r="V35" s="14">
        <f t="shared" si="2"/>
        <v>1408</v>
      </c>
      <c r="W35" s="15"/>
    </row>
    <row r="36" spans="1:23" ht="33.75" customHeight="1" x14ac:dyDescent="0.2">
      <c r="A36" s="7">
        <v>31</v>
      </c>
      <c r="B36" s="16" t="s">
        <v>44</v>
      </c>
      <c r="C36" s="9" t="s">
        <v>25</v>
      </c>
      <c r="D36" s="9" t="s">
        <v>28</v>
      </c>
      <c r="E36" s="9">
        <v>2</v>
      </c>
      <c r="F36" s="10">
        <v>1469</v>
      </c>
      <c r="G36" s="9" t="s">
        <v>27</v>
      </c>
      <c r="H36" s="11">
        <v>1440</v>
      </c>
      <c r="I36" s="104"/>
      <c r="J36" s="106"/>
      <c r="K36" s="12">
        <v>1440</v>
      </c>
      <c r="L36" s="19">
        <f>F36-K36</f>
        <v>29</v>
      </c>
      <c r="M36" s="12"/>
      <c r="N36" s="12">
        <v>1469</v>
      </c>
      <c r="O36" s="12">
        <v>1440</v>
      </c>
      <c r="P36" s="12">
        <f>N36-O36</f>
        <v>29</v>
      </c>
      <c r="Q36" s="12"/>
      <c r="R36" s="12"/>
      <c r="S36" s="12"/>
      <c r="T36" s="13"/>
      <c r="U36" s="95"/>
      <c r="V36" s="14">
        <f t="shared" si="2"/>
        <v>1440</v>
      </c>
      <c r="W36" s="15"/>
    </row>
    <row r="37" spans="1:23" ht="33.75" customHeight="1" x14ac:dyDescent="0.2">
      <c r="A37" s="7">
        <v>32</v>
      </c>
      <c r="B37" s="16" t="s">
        <v>45</v>
      </c>
      <c r="C37" s="9" t="s">
        <v>25</v>
      </c>
      <c r="D37" s="9" t="s">
        <v>26</v>
      </c>
      <c r="E37" s="9">
        <v>173</v>
      </c>
      <c r="F37" s="10">
        <v>704.3</v>
      </c>
      <c r="G37" s="9" t="s">
        <v>27</v>
      </c>
      <c r="H37" s="11">
        <v>704</v>
      </c>
      <c r="I37" s="92">
        <v>1424</v>
      </c>
      <c r="J37" s="94">
        <f>O37+O38</f>
        <v>1424</v>
      </c>
      <c r="K37" s="12">
        <v>704</v>
      </c>
      <c r="L37" s="12">
        <f>F37-K37</f>
        <v>0.29999999999995453</v>
      </c>
      <c r="M37" s="12"/>
      <c r="N37" s="12">
        <v>704.3</v>
      </c>
      <c r="O37" s="12">
        <v>704</v>
      </c>
      <c r="P37" s="12">
        <f>N37-O37</f>
        <v>0.29999999999995453</v>
      </c>
      <c r="Q37" s="12"/>
      <c r="R37" s="12"/>
      <c r="S37" s="12"/>
      <c r="T37" s="13"/>
      <c r="U37" s="96">
        <v>5</v>
      </c>
      <c r="V37" s="14">
        <f t="shared" si="2"/>
        <v>704</v>
      </c>
      <c r="W37" s="15"/>
    </row>
    <row r="38" spans="1:23" ht="33.75" customHeight="1" x14ac:dyDescent="0.2">
      <c r="A38" s="7">
        <v>33</v>
      </c>
      <c r="B38" s="16" t="s">
        <v>45</v>
      </c>
      <c r="C38" s="9" t="s">
        <v>25</v>
      </c>
      <c r="D38" s="9" t="s">
        <v>28</v>
      </c>
      <c r="E38" s="9">
        <v>71</v>
      </c>
      <c r="F38" s="10">
        <v>743.5</v>
      </c>
      <c r="G38" s="9" t="s">
        <v>27</v>
      </c>
      <c r="H38" s="11">
        <v>720</v>
      </c>
      <c r="I38" s="93"/>
      <c r="J38" s="95"/>
      <c r="K38" s="12">
        <v>720</v>
      </c>
      <c r="L38" s="12">
        <f>F38-K38</f>
        <v>23.5</v>
      </c>
      <c r="M38" s="12"/>
      <c r="N38" s="12">
        <v>743.5</v>
      </c>
      <c r="O38" s="12">
        <v>720</v>
      </c>
      <c r="P38" s="12">
        <f>N38-O38</f>
        <v>23.5</v>
      </c>
      <c r="Q38" s="12"/>
      <c r="R38" s="12"/>
      <c r="S38" s="12"/>
      <c r="T38" s="13"/>
      <c r="U38" s="95"/>
      <c r="V38" s="14">
        <f t="shared" si="2"/>
        <v>720</v>
      </c>
      <c r="W38" s="15"/>
    </row>
    <row r="39" spans="1:23" ht="33.75" customHeight="1" x14ac:dyDescent="0.2">
      <c r="A39" s="7">
        <v>34</v>
      </c>
      <c r="B39" s="16" t="s">
        <v>46</v>
      </c>
      <c r="C39" s="9" t="s">
        <v>25</v>
      </c>
      <c r="D39" s="9" t="s">
        <v>35</v>
      </c>
      <c r="E39" s="9">
        <v>36</v>
      </c>
      <c r="F39" s="10">
        <v>1433</v>
      </c>
      <c r="G39" s="9" t="s">
        <v>27</v>
      </c>
      <c r="H39" s="11">
        <v>1408</v>
      </c>
      <c r="I39" s="92">
        <v>2948</v>
      </c>
      <c r="J39" s="94">
        <f>O39+O40</f>
        <v>2948</v>
      </c>
      <c r="K39" s="12">
        <v>1408</v>
      </c>
      <c r="L39" s="19">
        <f>F39-K39</f>
        <v>25</v>
      </c>
      <c r="M39" s="12"/>
      <c r="N39" s="12">
        <v>1433</v>
      </c>
      <c r="O39" s="12">
        <v>1408</v>
      </c>
      <c r="P39" s="12">
        <f>N39-O39</f>
        <v>25</v>
      </c>
      <c r="Q39" s="12"/>
      <c r="R39" s="12"/>
      <c r="S39" s="12"/>
      <c r="T39" s="13"/>
      <c r="U39" s="96">
        <v>8</v>
      </c>
      <c r="V39" s="14">
        <f t="shared" si="2"/>
        <v>1408</v>
      </c>
      <c r="W39" s="15"/>
    </row>
    <row r="40" spans="1:23" ht="33.75" customHeight="1" x14ac:dyDescent="0.2">
      <c r="A40" s="7">
        <v>35</v>
      </c>
      <c r="B40" s="16" t="s">
        <v>46</v>
      </c>
      <c r="C40" s="9" t="s">
        <v>25</v>
      </c>
      <c r="D40" s="9" t="s">
        <v>28</v>
      </c>
      <c r="E40" s="9">
        <v>95</v>
      </c>
      <c r="F40" s="10">
        <v>1548.8</v>
      </c>
      <c r="G40" s="9" t="s">
        <v>27</v>
      </c>
      <c r="H40" s="11">
        <v>1540</v>
      </c>
      <c r="I40" s="93"/>
      <c r="J40" s="95"/>
      <c r="K40" s="12">
        <v>1540</v>
      </c>
      <c r="L40" s="12">
        <f>F40-K40</f>
        <v>8.7999999999999545</v>
      </c>
      <c r="M40" s="12"/>
      <c r="N40" s="12">
        <v>1548.8</v>
      </c>
      <c r="O40" s="12">
        <v>1540</v>
      </c>
      <c r="P40" s="12">
        <f>N40-O40</f>
        <v>8.7999999999999545</v>
      </c>
      <c r="Q40" s="12"/>
      <c r="R40" s="12"/>
      <c r="S40" s="12"/>
      <c r="T40" s="13"/>
      <c r="U40" s="95"/>
      <c r="V40" s="14">
        <f t="shared" si="2"/>
        <v>1540</v>
      </c>
      <c r="W40" s="15"/>
    </row>
    <row r="41" spans="1:23" ht="33.75" customHeight="1" x14ac:dyDescent="0.2">
      <c r="A41" s="7">
        <v>36</v>
      </c>
      <c r="B41" s="16" t="s">
        <v>47</v>
      </c>
      <c r="C41" s="9" t="s">
        <v>25</v>
      </c>
      <c r="D41" s="9" t="s">
        <v>26</v>
      </c>
      <c r="E41" s="9">
        <v>144</v>
      </c>
      <c r="F41" s="10">
        <v>2112</v>
      </c>
      <c r="G41" s="9" t="s">
        <v>27</v>
      </c>
      <c r="H41" s="11">
        <v>2112</v>
      </c>
      <c r="I41" s="103">
        <v>4272</v>
      </c>
      <c r="J41" s="105">
        <f>O41+O42</f>
        <v>4272</v>
      </c>
      <c r="K41" s="12">
        <v>2112</v>
      </c>
      <c r="L41" s="12"/>
      <c r="M41" s="12"/>
      <c r="N41" s="12">
        <v>2112</v>
      </c>
      <c r="O41" s="12">
        <v>2112</v>
      </c>
      <c r="P41" s="12"/>
      <c r="Q41" s="12"/>
      <c r="R41" s="12"/>
      <c r="S41" s="12"/>
      <c r="T41" s="13"/>
      <c r="U41" s="96">
        <v>14</v>
      </c>
      <c r="V41" s="14">
        <f t="shared" si="2"/>
        <v>2112</v>
      </c>
      <c r="W41" s="15"/>
    </row>
    <row r="42" spans="1:23" ht="33.75" customHeight="1" x14ac:dyDescent="0.2">
      <c r="A42" s="7">
        <v>37</v>
      </c>
      <c r="B42" s="16" t="s">
        <v>47</v>
      </c>
      <c r="C42" s="9" t="s">
        <v>25</v>
      </c>
      <c r="D42" s="9" t="s">
        <v>35</v>
      </c>
      <c r="E42" s="9">
        <v>14</v>
      </c>
      <c r="F42" s="10">
        <v>2280</v>
      </c>
      <c r="G42" s="9" t="s">
        <v>27</v>
      </c>
      <c r="H42" s="11">
        <v>2160</v>
      </c>
      <c r="I42" s="22"/>
      <c r="J42" s="106"/>
      <c r="K42" s="12">
        <v>2160</v>
      </c>
      <c r="L42" s="19">
        <f>F42-K42</f>
        <v>120</v>
      </c>
      <c r="M42" s="12"/>
      <c r="N42" s="12">
        <v>2280</v>
      </c>
      <c r="O42" s="12">
        <v>2160</v>
      </c>
      <c r="P42" s="12">
        <f>N42-O42</f>
        <v>120</v>
      </c>
      <c r="Q42" s="12"/>
      <c r="R42" s="12"/>
      <c r="S42" s="12"/>
      <c r="T42" s="13"/>
      <c r="U42" s="27"/>
      <c r="V42" s="14">
        <f t="shared" si="2"/>
        <v>2160</v>
      </c>
      <c r="W42" s="15"/>
    </row>
    <row r="43" spans="1:23" ht="33.75" customHeight="1" x14ac:dyDescent="0.2">
      <c r="A43" s="7">
        <v>38</v>
      </c>
      <c r="B43" s="16" t="s">
        <v>48</v>
      </c>
      <c r="C43" s="9" t="s">
        <v>25</v>
      </c>
      <c r="D43" s="9" t="s">
        <v>35</v>
      </c>
      <c r="E43" s="9">
        <v>2</v>
      </c>
      <c r="F43" s="10">
        <v>539.4</v>
      </c>
      <c r="G43" s="9" t="s">
        <v>27</v>
      </c>
      <c r="H43" s="11">
        <v>480</v>
      </c>
      <c r="I43" s="17">
        <v>3560</v>
      </c>
      <c r="J43" s="94">
        <f>H43+H44+H45</f>
        <v>3560</v>
      </c>
      <c r="K43" s="12">
        <v>480</v>
      </c>
      <c r="L43" s="19">
        <f>F43-K43</f>
        <v>59.399999999999977</v>
      </c>
      <c r="M43" s="12"/>
      <c r="N43" s="12">
        <v>539.4</v>
      </c>
      <c r="O43" s="12">
        <v>480</v>
      </c>
      <c r="P43" s="12">
        <f>N43-O43</f>
        <v>59.399999999999977</v>
      </c>
      <c r="Q43" s="12"/>
      <c r="R43" s="12"/>
      <c r="S43" s="12"/>
      <c r="T43" s="13"/>
      <c r="U43" s="18">
        <v>5</v>
      </c>
      <c r="V43" s="14">
        <f t="shared" si="2"/>
        <v>480</v>
      </c>
      <c r="W43" s="15"/>
    </row>
    <row r="44" spans="1:23" ht="33.75" customHeight="1" x14ac:dyDescent="0.2">
      <c r="A44" s="7">
        <v>39</v>
      </c>
      <c r="B44" s="16" t="s">
        <v>48</v>
      </c>
      <c r="C44" s="9" t="s">
        <v>25</v>
      </c>
      <c r="D44" s="9" t="s">
        <v>35</v>
      </c>
      <c r="E44" s="9">
        <v>12</v>
      </c>
      <c r="F44" s="10">
        <v>1008.5</v>
      </c>
      <c r="G44" s="9" t="s">
        <v>27</v>
      </c>
      <c r="H44" s="11">
        <v>1000</v>
      </c>
      <c r="I44" s="28"/>
      <c r="J44" s="115"/>
      <c r="K44" s="12">
        <v>1000</v>
      </c>
      <c r="L44" s="19">
        <f>F44-K44</f>
        <v>8.5</v>
      </c>
      <c r="M44" s="12"/>
      <c r="N44" s="12">
        <v>1008.5</v>
      </c>
      <c r="O44" s="12">
        <v>1000</v>
      </c>
      <c r="P44" s="12">
        <f>N44-O44</f>
        <v>8.5</v>
      </c>
      <c r="Q44" s="12"/>
      <c r="R44" s="12"/>
      <c r="S44" s="12"/>
      <c r="T44" s="13"/>
      <c r="U44" s="21"/>
      <c r="V44" s="14">
        <f t="shared" si="2"/>
        <v>1000</v>
      </c>
      <c r="W44" s="15"/>
    </row>
    <row r="45" spans="1:23" ht="33.75" customHeight="1" x14ac:dyDescent="0.2">
      <c r="A45" s="7">
        <v>40</v>
      </c>
      <c r="B45" s="16" t="s">
        <v>48</v>
      </c>
      <c r="C45" s="9" t="s">
        <v>25</v>
      </c>
      <c r="D45" s="9" t="s">
        <v>49</v>
      </c>
      <c r="E45" s="9">
        <v>105</v>
      </c>
      <c r="F45" s="10">
        <v>2111.6</v>
      </c>
      <c r="G45" s="9" t="s">
        <v>27</v>
      </c>
      <c r="H45" s="11">
        <v>2080</v>
      </c>
      <c r="I45" s="93"/>
      <c r="J45" s="95"/>
      <c r="K45" s="12">
        <v>2080</v>
      </c>
      <c r="L45" s="12">
        <f>F45-K45</f>
        <v>31.599999999999909</v>
      </c>
      <c r="M45" s="12"/>
      <c r="N45" s="12">
        <v>2015.1</v>
      </c>
      <c r="O45" s="12">
        <f>N45</f>
        <v>2015.1</v>
      </c>
      <c r="P45" s="12"/>
      <c r="Q45" s="12"/>
      <c r="R45" s="12"/>
      <c r="S45" s="12">
        <f>F45-N45</f>
        <v>96.5</v>
      </c>
      <c r="T45" s="13"/>
      <c r="U45" s="95"/>
      <c r="V45" s="14">
        <f t="shared" si="2"/>
        <v>2015.1</v>
      </c>
      <c r="W45" s="15"/>
    </row>
    <row r="46" spans="1:23" ht="33.75" customHeight="1" x14ac:dyDescent="0.2">
      <c r="A46" s="7">
        <v>41</v>
      </c>
      <c r="B46" s="16" t="s">
        <v>50</v>
      </c>
      <c r="C46" s="9" t="s">
        <v>25</v>
      </c>
      <c r="D46" s="9" t="s">
        <v>26</v>
      </c>
      <c r="E46" s="9">
        <v>147</v>
      </c>
      <c r="F46" s="10">
        <v>704</v>
      </c>
      <c r="G46" s="9" t="s">
        <v>27</v>
      </c>
      <c r="H46" s="11">
        <v>704</v>
      </c>
      <c r="I46" s="92">
        <v>1424</v>
      </c>
      <c r="J46" s="94">
        <f>O46+O47</f>
        <v>1277.7</v>
      </c>
      <c r="K46" s="12">
        <v>704</v>
      </c>
      <c r="L46" s="12"/>
      <c r="M46" s="12"/>
      <c r="N46" s="12">
        <v>704</v>
      </c>
      <c r="O46" s="12">
        <v>704</v>
      </c>
      <c r="P46" s="12"/>
      <c r="Q46" s="12"/>
      <c r="R46" s="12"/>
      <c r="S46" s="12"/>
      <c r="T46" s="13"/>
      <c r="U46" s="96">
        <v>7</v>
      </c>
      <c r="V46" s="14">
        <f t="shared" si="2"/>
        <v>704</v>
      </c>
      <c r="W46" s="15"/>
    </row>
    <row r="47" spans="1:23" ht="33.75" customHeight="1" x14ac:dyDescent="0.2">
      <c r="A47" s="7">
        <v>42</v>
      </c>
      <c r="B47" s="16" t="s">
        <v>50</v>
      </c>
      <c r="C47" s="9" t="s">
        <v>25</v>
      </c>
      <c r="D47" s="9" t="s">
        <v>28</v>
      </c>
      <c r="E47" s="9">
        <v>51</v>
      </c>
      <c r="F47" s="10">
        <v>726.4</v>
      </c>
      <c r="G47" s="9" t="s">
        <v>27</v>
      </c>
      <c r="H47" s="11">
        <v>720</v>
      </c>
      <c r="I47" s="93"/>
      <c r="J47" s="95"/>
      <c r="K47" s="12">
        <v>720</v>
      </c>
      <c r="L47" s="19">
        <f t="shared" ref="L47:L54" si="4">F47-K47</f>
        <v>6.3999999999999773</v>
      </c>
      <c r="M47" s="12"/>
      <c r="N47" s="12">
        <v>573.70000000000005</v>
      </c>
      <c r="O47" s="12">
        <f>N47</f>
        <v>573.70000000000005</v>
      </c>
      <c r="P47" s="12"/>
      <c r="Q47" s="12"/>
      <c r="R47" s="12"/>
      <c r="S47" s="12">
        <f>F47-N47</f>
        <v>152.69999999999993</v>
      </c>
      <c r="T47" s="13"/>
      <c r="U47" s="95"/>
      <c r="V47" s="14">
        <f t="shared" si="2"/>
        <v>573.70000000000005</v>
      </c>
      <c r="W47" s="15"/>
    </row>
    <row r="48" spans="1:23" ht="21.75" customHeight="1" x14ac:dyDescent="0.2">
      <c r="A48" s="7">
        <v>43</v>
      </c>
      <c r="B48" s="16" t="s">
        <v>51</v>
      </c>
      <c r="C48" s="9" t="s">
        <v>25</v>
      </c>
      <c r="D48" s="9" t="s">
        <v>28</v>
      </c>
      <c r="E48" s="9">
        <v>32</v>
      </c>
      <c r="F48" s="10">
        <v>1256.7</v>
      </c>
      <c r="G48" s="9" t="s">
        <v>27</v>
      </c>
      <c r="H48" s="11">
        <v>1240</v>
      </c>
      <c r="I48" s="119">
        <v>2726</v>
      </c>
      <c r="J48" s="24">
        <f>O48</f>
        <v>1240</v>
      </c>
      <c r="K48" s="12">
        <v>1240</v>
      </c>
      <c r="L48" s="19">
        <f t="shared" si="4"/>
        <v>16.700000000000045</v>
      </c>
      <c r="M48" s="12"/>
      <c r="N48" s="12">
        <v>1256.7</v>
      </c>
      <c r="O48" s="12">
        <v>1240</v>
      </c>
      <c r="P48" s="12">
        <f>N48-O48</f>
        <v>16.700000000000045</v>
      </c>
      <c r="Q48" s="12"/>
      <c r="R48" s="12"/>
      <c r="S48" s="12"/>
      <c r="T48" s="13"/>
      <c r="U48" s="135">
        <v>7</v>
      </c>
      <c r="V48" s="14">
        <f t="shared" si="2"/>
        <v>1240</v>
      </c>
      <c r="W48" s="15"/>
    </row>
    <row r="49" spans="1:23" ht="33.75" customHeight="1" x14ac:dyDescent="0.2">
      <c r="A49" s="7">
        <v>44</v>
      </c>
      <c r="B49" s="16" t="s">
        <v>52</v>
      </c>
      <c r="C49" s="9" t="s">
        <v>25</v>
      </c>
      <c r="D49" s="9" t="s">
        <v>40</v>
      </c>
      <c r="E49" s="9">
        <v>40</v>
      </c>
      <c r="F49" s="10">
        <v>2002.8</v>
      </c>
      <c r="G49" s="9" t="s">
        <v>27</v>
      </c>
      <c r="H49" s="11">
        <v>2000</v>
      </c>
      <c r="I49" s="23">
        <v>3550</v>
      </c>
      <c r="J49" s="24">
        <f t="shared" ref="J49:J55" si="5">O49</f>
        <v>1048.3</v>
      </c>
      <c r="K49" s="12">
        <v>2000</v>
      </c>
      <c r="L49" s="19">
        <f t="shared" si="4"/>
        <v>2.7999999999999545</v>
      </c>
      <c r="M49" s="12"/>
      <c r="N49" s="12">
        <v>1048.3</v>
      </c>
      <c r="O49" s="12">
        <f>N49</f>
        <v>1048.3</v>
      </c>
      <c r="P49" s="12"/>
      <c r="Q49" s="12"/>
      <c r="R49" s="12"/>
      <c r="S49" s="12">
        <f>F49-N49</f>
        <v>954.5</v>
      </c>
      <c r="T49" s="13"/>
      <c r="U49" s="25">
        <v>11</v>
      </c>
      <c r="V49" s="14">
        <f t="shared" si="2"/>
        <v>1048.3</v>
      </c>
      <c r="W49" s="15"/>
    </row>
    <row r="50" spans="1:23" ht="21.75" customHeight="1" x14ac:dyDescent="0.2">
      <c r="A50" s="7">
        <v>45</v>
      </c>
      <c r="B50" s="16" t="s">
        <v>53</v>
      </c>
      <c r="C50" s="29" t="s">
        <v>25</v>
      </c>
      <c r="D50" s="30" t="s">
        <v>38</v>
      </c>
      <c r="E50" s="29">
        <v>152</v>
      </c>
      <c r="F50" s="10">
        <v>1166</v>
      </c>
      <c r="G50" s="29" t="s">
        <v>27</v>
      </c>
      <c r="H50" s="31">
        <v>1080</v>
      </c>
      <c r="I50" s="32">
        <v>2136</v>
      </c>
      <c r="J50" s="33">
        <f t="shared" si="5"/>
        <v>1080</v>
      </c>
      <c r="K50" s="34">
        <v>1080</v>
      </c>
      <c r="L50" s="35">
        <f t="shared" si="4"/>
        <v>86</v>
      </c>
      <c r="M50" s="34"/>
      <c r="N50" s="34">
        <v>1166</v>
      </c>
      <c r="O50" s="34">
        <v>1080</v>
      </c>
      <c r="P50" s="34">
        <f>N50-O50</f>
        <v>86</v>
      </c>
      <c r="Q50" s="34"/>
      <c r="R50" s="34"/>
      <c r="S50" s="34"/>
      <c r="T50" s="36"/>
      <c r="U50" s="37"/>
      <c r="V50" s="38">
        <f t="shared" si="2"/>
        <v>1080</v>
      </c>
      <c r="W50" s="15"/>
    </row>
    <row r="51" spans="1:23" ht="21.75" customHeight="1" x14ac:dyDescent="0.2">
      <c r="A51" s="7">
        <v>46</v>
      </c>
      <c r="B51" s="16" t="s">
        <v>54</v>
      </c>
      <c r="C51" s="30" t="s">
        <v>25</v>
      </c>
      <c r="D51" s="30" t="s">
        <v>40</v>
      </c>
      <c r="E51" s="30">
        <v>30</v>
      </c>
      <c r="F51" s="10">
        <v>1201.9000000000001</v>
      </c>
      <c r="G51" s="30" t="s">
        <v>27</v>
      </c>
      <c r="H51" s="31">
        <v>1200</v>
      </c>
      <c r="I51" s="32">
        <v>2130</v>
      </c>
      <c r="J51" s="33">
        <f t="shared" si="5"/>
        <v>810.8</v>
      </c>
      <c r="K51" s="34">
        <v>1200</v>
      </c>
      <c r="L51" s="35">
        <f t="shared" si="4"/>
        <v>1.9000000000000909</v>
      </c>
      <c r="M51" s="34"/>
      <c r="N51" s="34">
        <v>810.8</v>
      </c>
      <c r="O51" s="34">
        <f>N51</f>
        <v>810.8</v>
      </c>
      <c r="P51" s="34"/>
      <c r="Q51" s="34"/>
      <c r="R51" s="34"/>
      <c r="S51" s="34">
        <f>F51-N51</f>
        <v>391.10000000000014</v>
      </c>
      <c r="T51" s="36"/>
      <c r="U51" s="37"/>
      <c r="V51" s="38">
        <f t="shared" si="2"/>
        <v>810.8</v>
      </c>
      <c r="W51" s="15"/>
    </row>
    <row r="52" spans="1:23" ht="33.75" customHeight="1" x14ac:dyDescent="0.2">
      <c r="A52" s="7">
        <v>47</v>
      </c>
      <c r="B52" s="16" t="s">
        <v>55</v>
      </c>
      <c r="C52" s="9" t="s">
        <v>25</v>
      </c>
      <c r="D52" s="9" t="s">
        <v>40</v>
      </c>
      <c r="E52" s="9">
        <v>46</v>
      </c>
      <c r="F52" s="10">
        <v>1152.9000000000001</v>
      </c>
      <c r="G52" s="9" t="s">
        <v>27</v>
      </c>
      <c r="H52" s="11">
        <v>1152</v>
      </c>
      <c r="I52" s="23">
        <v>4225</v>
      </c>
      <c r="J52" s="33">
        <f t="shared" si="5"/>
        <v>245.9</v>
      </c>
      <c r="K52" s="12">
        <v>1152</v>
      </c>
      <c r="L52" s="19">
        <f t="shared" si="4"/>
        <v>0.90000000000009095</v>
      </c>
      <c r="M52" s="12"/>
      <c r="N52" s="12">
        <v>245.9</v>
      </c>
      <c r="O52" s="12">
        <f>N52</f>
        <v>245.9</v>
      </c>
      <c r="P52" s="12"/>
      <c r="Q52" s="12"/>
      <c r="R52" s="12"/>
      <c r="S52" s="12">
        <f>F52-N52</f>
        <v>907.00000000000011</v>
      </c>
      <c r="T52" s="13"/>
      <c r="U52" s="25">
        <v>6</v>
      </c>
      <c r="V52" s="14">
        <f t="shared" si="2"/>
        <v>245.9</v>
      </c>
      <c r="W52" s="15"/>
    </row>
    <row r="53" spans="1:23" ht="33.75" customHeight="1" x14ac:dyDescent="0.2">
      <c r="A53" s="7">
        <v>48</v>
      </c>
      <c r="B53" s="16" t="s">
        <v>56</v>
      </c>
      <c r="C53" s="9" t="s">
        <v>25</v>
      </c>
      <c r="D53" s="9" t="s">
        <v>40</v>
      </c>
      <c r="E53" s="9">
        <v>27</v>
      </c>
      <c r="F53" s="10">
        <v>196.4</v>
      </c>
      <c r="G53" s="9" t="s">
        <v>27</v>
      </c>
      <c r="H53" s="11">
        <v>195</v>
      </c>
      <c r="I53" s="23">
        <v>4230</v>
      </c>
      <c r="J53" s="33">
        <f t="shared" si="5"/>
        <v>195</v>
      </c>
      <c r="K53" s="12">
        <v>195</v>
      </c>
      <c r="L53" s="19">
        <f t="shared" si="4"/>
        <v>1.4000000000000057</v>
      </c>
      <c r="M53" s="12"/>
      <c r="N53" s="12">
        <v>196.4</v>
      </c>
      <c r="O53" s="12">
        <v>195</v>
      </c>
      <c r="P53" s="12">
        <f>N53-O53</f>
        <v>1.4000000000000057</v>
      </c>
      <c r="Q53" s="12"/>
      <c r="R53" s="12"/>
      <c r="S53" s="12"/>
      <c r="T53" s="13"/>
      <c r="U53" s="25">
        <v>6</v>
      </c>
      <c r="V53" s="14">
        <f t="shared" si="2"/>
        <v>195</v>
      </c>
      <c r="W53" s="15"/>
    </row>
    <row r="54" spans="1:23" ht="33.75" customHeight="1" x14ac:dyDescent="0.2">
      <c r="A54" s="7">
        <v>49</v>
      </c>
      <c r="B54" s="16" t="s">
        <v>57</v>
      </c>
      <c r="C54" s="9" t="s">
        <v>25</v>
      </c>
      <c r="D54" s="9" t="s">
        <v>40</v>
      </c>
      <c r="E54" s="9">
        <v>4</v>
      </c>
      <c r="F54" s="10">
        <v>2141.3000000000002</v>
      </c>
      <c r="G54" s="9" t="s">
        <v>27</v>
      </c>
      <c r="H54" s="11">
        <v>2133</v>
      </c>
      <c r="I54" s="23">
        <v>2366</v>
      </c>
      <c r="J54" s="33">
        <f t="shared" si="5"/>
        <v>2133</v>
      </c>
      <c r="K54" s="12">
        <v>2133</v>
      </c>
      <c r="L54" s="19">
        <f t="shared" si="4"/>
        <v>8.3000000000001819</v>
      </c>
      <c r="M54" s="12"/>
      <c r="N54" s="12">
        <v>2141.3000000000002</v>
      </c>
      <c r="O54" s="12">
        <v>2133</v>
      </c>
      <c r="P54" s="12">
        <f>N54-O54</f>
        <v>8.3000000000001819</v>
      </c>
      <c r="Q54" s="12"/>
      <c r="R54" s="12"/>
      <c r="S54" s="12"/>
      <c r="T54" s="13"/>
      <c r="U54" s="25">
        <v>10</v>
      </c>
      <c r="V54" s="14">
        <f t="shared" si="2"/>
        <v>2133</v>
      </c>
      <c r="W54" s="15"/>
    </row>
    <row r="55" spans="1:23" ht="33.75" customHeight="1" x14ac:dyDescent="0.2">
      <c r="A55" s="7">
        <v>50</v>
      </c>
      <c r="B55" s="16" t="s">
        <v>58</v>
      </c>
      <c r="C55" s="9" t="s">
        <v>25</v>
      </c>
      <c r="D55" s="9" t="s">
        <v>40</v>
      </c>
      <c r="E55" s="9">
        <v>38</v>
      </c>
      <c r="F55" s="10">
        <v>1032</v>
      </c>
      <c r="G55" s="9" t="s">
        <v>27</v>
      </c>
      <c r="H55" s="11">
        <v>1032</v>
      </c>
      <c r="I55" s="23">
        <v>2840</v>
      </c>
      <c r="J55" s="33">
        <f t="shared" si="5"/>
        <v>658.2</v>
      </c>
      <c r="K55" s="12">
        <v>1032</v>
      </c>
      <c r="L55" s="19"/>
      <c r="M55" s="12"/>
      <c r="N55" s="12">
        <v>658.2</v>
      </c>
      <c r="O55" s="12">
        <f>N55</f>
        <v>658.2</v>
      </c>
      <c r="P55" s="12"/>
      <c r="Q55" s="12"/>
      <c r="R55" s="12"/>
      <c r="S55" s="12">
        <f>F55-N55</f>
        <v>373.79999999999995</v>
      </c>
      <c r="T55" s="13"/>
      <c r="U55" s="25">
        <v>9</v>
      </c>
      <c r="V55" s="14">
        <f t="shared" si="2"/>
        <v>658.2</v>
      </c>
      <c r="W55" s="15"/>
    </row>
    <row r="56" spans="1:23" ht="33.75" customHeight="1" x14ac:dyDescent="0.2">
      <c r="A56" s="7">
        <v>51</v>
      </c>
      <c r="B56" s="16" t="s">
        <v>59</v>
      </c>
      <c r="C56" s="9" t="s">
        <v>25</v>
      </c>
      <c r="D56" s="9" t="s">
        <v>28</v>
      </c>
      <c r="E56" s="9">
        <v>23</v>
      </c>
      <c r="F56" s="10">
        <v>565.9</v>
      </c>
      <c r="G56" s="9" t="s">
        <v>27</v>
      </c>
      <c r="H56" s="11">
        <v>550</v>
      </c>
      <c r="I56" s="39">
        <v>3085</v>
      </c>
      <c r="J56" s="105">
        <f>O56+O57</f>
        <v>1560</v>
      </c>
      <c r="K56" s="12">
        <v>550</v>
      </c>
      <c r="L56" s="19">
        <f t="shared" ref="L56:L66" si="6">F56-K56</f>
        <v>15.899999999999977</v>
      </c>
      <c r="M56" s="12"/>
      <c r="N56" s="12">
        <v>565.9</v>
      </c>
      <c r="O56" s="12">
        <v>550</v>
      </c>
      <c r="P56" s="12">
        <f>N56-O56</f>
        <v>15.899999999999977</v>
      </c>
      <c r="Q56" s="12"/>
      <c r="R56" s="12"/>
      <c r="S56" s="12"/>
      <c r="T56" s="13"/>
      <c r="U56" s="18">
        <v>12</v>
      </c>
      <c r="V56" s="14">
        <f t="shared" si="2"/>
        <v>550</v>
      </c>
      <c r="W56" s="15"/>
    </row>
    <row r="57" spans="1:23" ht="33.75" customHeight="1" x14ac:dyDescent="0.2">
      <c r="A57" s="7">
        <v>52</v>
      </c>
      <c r="B57" s="16" t="s">
        <v>59</v>
      </c>
      <c r="C57" s="9" t="s">
        <v>25</v>
      </c>
      <c r="D57" s="9" t="s">
        <v>28</v>
      </c>
      <c r="E57" s="9">
        <v>26</v>
      </c>
      <c r="F57" s="10">
        <v>1012.2</v>
      </c>
      <c r="G57" s="9" t="s">
        <v>27</v>
      </c>
      <c r="H57" s="11">
        <v>1010</v>
      </c>
      <c r="I57" s="104"/>
      <c r="J57" s="106"/>
      <c r="K57" s="12">
        <v>1010</v>
      </c>
      <c r="L57" s="19">
        <f t="shared" si="6"/>
        <v>2.2000000000000455</v>
      </c>
      <c r="M57" s="12"/>
      <c r="N57" s="12">
        <v>1012.2</v>
      </c>
      <c r="O57" s="12">
        <v>1010</v>
      </c>
      <c r="P57" s="12">
        <f>N57-O57</f>
        <v>2.2000000000000455</v>
      </c>
      <c r="Q57" s="12"/>
      <c r="R57" s="12"/>
      <c r="S57" s="12"/>
      <c r="T57" s="13"/>
      <c r="U57" s="95"/>
      <c r="V57" s="14">
        <f t="shared" si="2"/>
        <v>1010</v>
      </c>
      <c r="W57" s="15"/>
    </row>
    <row r="58" spans="1:23" ht="50.25" customHeight="1" x14ac:dyDescent="0.2">
      <c r="A58" s="7">
        <v>53</v>
      </c>
      <c r="B58" s="16" t="s">
        <v>60</v>
      </c>
      <c r="C58" s="26" t="s">
        <v>25</v>
      </c>
      <c r="D58" s="9" t="s">
        <v>38</v>
      </c>
      <c r="E58" s="26">
        <v>165</v>
      </c>
      <c r="F58" s="10">
        <v>3160.3</v>
      </c>
      <c r="G58" s="26" t="s">
        <v>27</v>
      </c>
      <c r="H58" s="11">
        <v>3080</v>
      </c>
      <c r="I58" s="119">
        <v>5646</v>
      </c>
      <c r="J58" s="40">
        <f>O58</f>
        <v>3080</v>
      </c>
      <c r="K58" s="12">
        <v>3080</v>
      </c>
      <c r="L58" s="19">
        <f t="shared" si="6"/>
        <v>80.300000000000182</v>
      </c>
      <c r="M58" s="12"/>
      <c r="N58" s="12">
        <v>3160.3</v>
      </c>
      <c r="O58" s="12">
        <v>3080</v>
      </c>
      <c r="P58" s="12">
        <f>N58-O58</f>
        <v>80.300000000000182</v>
      </c>
      <c r="Q58" s="12"/>
      <c r="R58" s="12"/>
      <c r="S58" s="12"/>
      <c r="T58" s="13"/>
      <c r="U58" s="135">
        <v>17</v>
      </c>
      <c r="V58" s="14">
        <f t="shared" si="2"/>
        <v>3080</v>
      </c>
      <c r="W58" s="15"/>
    </row>
    <row r="59" spans="1:23" ht="53.25" customHeight="1" x14ac:dyDescent="0.2">
      <c r="A59" s="7">
        <v>54</v>
      </c>
      <c r="B59" s="16" t="s">
        <v>61</v>
      </c>
      <c r="C59" s="9" t="s">
        <v>25</v>
      </c>
      <c r="D59" s="9" t="s">
        <v>40</v>
      </c>
      <c r="E59" s="9">
        <v>21</v>
      </c>
      <c r="F59" s="10">
        <v>1197.7</v>
      </c>
      <c r="G59" s="9" t="s">
        <v>27</v>
      </c>
      <c r="H59" s="11">
        <v>1196</v>
      </c>
      <c r="I59" s="92">
        <v>4762</v>
      </c>
      <c r="J59" s="94">
        <f>H59+H60</f>
        <v>2635</v>
      </c>
      <c r="K59" s="12">
        <v>1196</v>
      </c>
      <c r="L59" s="19">
        <f t="shared" si="6"/>
        <v>1.7000000000000455</v>
      </c>
      <c r="M59" s="12"/>
      <c r="N59" s="12">
        <v>1197.7</v>
      </c>
      <c r="O59" s="12">
        <v>1196</v>
      </c>
      <c r="P59" s="12">
        <f>N59-O59</f>
        <v>1.7000000000000455</v>
      </c>
      <c r="Q59" s="12"/>
      <c r="R59" s="12"/>
      <c r="S59" s="12"/>
      <c r="T59" s="13"/>
      <c r="U59" s="96">
        <v>14</v>
      </c>
      <c r="V59" s="14">
        <f t="shared" si="2"/>
        <v>1196</v>
      </c>
      <c r="W59" s="15"/>
    </row>
    <row r="60" spans="1:23" ht="53.25" customHeight="1" x14ac:dyDescent="0.2">
      <c r="A60" s="7">
        <v>55</v>
      </c>
      <c r="B60" s="16" t="s">
        <v>61</v>
      </c>
      <c r="C60" s="9" t="s">
        <v>25</v>
      </c>
      <c r="D60" s="9" t="s">
        <v>40</v>
      </c>
      <c r="E60" s="9">
        <v>35</v>
      </c>
      <c r="F60" s="10">
        <v>1477.8</v>
      </c>
      <c r="G60" s="9" t="s">
        <v>27</v>
      </c>
      <c r="H60" s="11">
        <v>1439</v>
      </c>
      <c r="I60" s="93"/>
      <c r="J60" s="95"/>
      <c r="K60" s="12">
        <v>1439</v>
      </c>
      <c r="L60" s="19">
        <f t="shared" si="6"/>
        <v>38.799999999999955</v>
      </c>
      <c r="M60" s="12"/>
      <c r="N60" s="12">
        <v>1312.6</v>
      </c>
      <c r="O60" s="12">
        <f>N60</f>
        <v>1312.6</v>
      </c>
      <c r="P60" s="12"/>
      <c r="Q60" s="12"/>
      <c r="R60" s="12"/>
      <c r="S60" s="12">
        <f>F60-N60</f>
        <v>165.20000000000005</v>
      </c>
      <c r="T60" s="13"/>
      <c r="U60" s="95"/>
      <c r="V60" s="14">
        <f t="shared" si="2"/>
        <v>1312.6</v>
      </c>
      <c r="W60" s="15"/>
    </row>
    <row r="61" spans="1:23" ht="33.75" customHeight="1" x14ac:dyDescent="0.2">
      <c r="A61" s="7">
        <v>56</v>
      </c>
      <c r="B61" s="16" t="s">
        <v>62</v>
      </c>
      <c r="C61" s="9" t="s">
        <v>25</v>
      </c>
      <c r="D61" s="9" t="s">
        <v>26</v>
      </c>
      <c r="E61" s="9">
        <v>141</v>
      </c>
      <c r="F61" s="10">
        <v>1231</v>
      </c>
      <c r="G61" s="9" t="s">
        <v>27</v>
      </c>
      <c r="H61" s="11">
        <v>1230</v>
      </c>
      <c r="I61" s="92">
        <v>2610</v>
      </c>
      <c r="J61" s="94">
        <f>O61+O62</f>
        <v>2610</v>
      </c>
      <c r="K61" s="12">
        <v>1230</v>
      </c>
      <c r="L61" s="12">
        <f t="shared" si="6"/>
        <v>1</v>
      </c>
      <c r="M61" s="12"/>
      <c r="N61" s="12">
        <v>1231</v>
      </c>
      <c r="O61" s="12">
        <v>1230</v>
      </c>
      <c r="P61" s="12">
        <f t="shared" ref="P61:P66" si="7">N61-O61</f>
        <v>1</v>
      </c>
      <c r="Q61" s="12"/>
      <c r="R61" s="12"/>
      <c r="S61" s="12"/>
      <c r="T61" s="13"/>
      <c r="U61" s="96">
        <v>3</v>
      </c>
      <c r="V61" s="14">
        <f t="shared" si="2"/>
        <v>1230</v>
      </c>
      <c r="W61" s="15"/>
    </row>
    <row r="62" spans="1:23" ht="33.75" customHeight="1" x14ac:dyDescent="0.2">
      <c r="A62" s="7">
        <v>57</v>
      </c>
      <c r="B62" s="16" t="s">
        <v>62</v>
      </c>
      <c r="C62" s="9" t="s">
        <v>25</v>
      </c>
      <c r="D62" s="9" t="s">
        <v>49</v>
      </c>
      <c r="E62" s="9">
        <v>91</v>
      </c>
      <c r="F62" s="10">
        <v>1399.1</v>
      </c>
      <c r="G62" s="9" t="s">
        <v>27</v>
      </c>
      <c r="H62" s="11">
        <v>1380</v>
      </c>
      <c r="I62" s="93"/>
      <c r="J62" s="95"/>
      <c r="K62" s="12">
        <v>1380</v>
      </c>
      <c r="L62" s="12">
        <f t="shared" si="6"/>
        <v>19.099999999999909</v>
      </c>
      <c r="M62" s="12"/>
      <c r="N62" s="12">
        <v>1399.1</v>
      </c>
      <c r="O62" s="12">
        <v>1380</v>
      </c>
      <c r="P62" s="12">
        <f t="shared" si="7"/>
        <v>19.099999999999909</v>
      </c>
      <c r="Q62" s="12"/>
      <c r="R62" s="12"/>
      <c r="S62" s="12"/>
      <c r="T62" s="13"/>
      <c r="U62" s="95"/>
      <c r="V62" s="14">
        <f t="shared" si="2"/>
        <v>1380</v>
      </c>
      <c r="W62" s="15"/>
    </row>
    <row r="63" spans="1:23" ht="33.75" customHeight="1" x14ac:dyDescent="0.2">
      <c r="A63" s="7">
        <v>58</v>
      </c>
      <c r="B63" s="16" t="s">
        <v>63</v>
      </c>
      <c r="C63" s="9" t="s">
        <v>25</v>
      </c>
      <c r="D63" s="9" t="s">
        <v>26</v>
      </c>
      <c r="E63" s="9">
        <v>142</v>
      </c>
      <c r="F63" s="10">
        <v>1294.9000000000001</v>
      </c>
      <c r="G63" s="9" t="s">
        <v>27</v>
      </c>
      <c r="H63" s="11">
        <v>1283</v>
      </c>
      <c r="I63" s="119">
        <v>3323</v>
      </c>
      <c r="J63" s="24">
        <f>O63</f>
        <v>1283</v>
      </c>
      <c r="K63" s="12">
        <v>1283</v>
      </c>
      <c r="L63" s="12">
        <f t="shared" si="6"/>
        <v>11.900000000000091</v>
      </c>
      <c r="M63" s="12"/>
      <c r="N63" s="12">
        <v>1294.9000000000001</v>
      </c>
      <c r="O63" s="12">
        <v>1283</v>
      </c>
      <c r="P63" s="12">
        <f t="shared" si="7"/>
        <v>11.900000000000091</v>
      </c>
      <c r="Q63" s="12"/>
      <c r="R63" s="12"/>
      <c r="S63" s="12"/>
      <c r="T63" s="13"/>
      <c r="U63" s="135">
        <v>7</v>
      </c>
      <c r="V63" s="14">
        <f t="shared" si="2"/>
        <v>1283</v>
      </c>
      <c r="W63" s="15"/>
    </row>
    <row r="64" spans="1:23" ht="33.75" customHeight="1" x14ac:dyDescent="0.2">
      <c r="A64" s="7">
        <v>59</v>
      </c>
      <c r="B64" s="16" t="s">
        <v>64</v>
      </c>
      <c r="C64" s="9" t="s">
        <v>25</v>
      </c>
      <c r="D64" s="9" t="s">
        <v>40</v>
      </c>
      <c r="E64" s="9">
        <v>3</v>
      </c>
      <c r="F64" s="10">
        <v>2141.1</v>
      </c>
      <c r="G64" s="9" t="s">
        <v>27</v>
      </c>
      <c r="H64" s="11">
        <v>2133</v>
      </c>
      <c r="I64" s="23">
        <v>2130</v>
      </c>
      <c r="J64" s="24">
        <f t="shared" ref="J64:J66" si="8">O64</f>
        <v>2133</v>
      </c>
      <c r="K64" s="12">
        <v>2133</v>
      </c>
      <c r="L64" s="19">
        <f t="shared" si="6"/>
        <v>8.0999999999999091</v>
      </c>
      <c r="M64" s="12"/>
      <c r="N64" s="12">
        <v>2141.1</v>
      </c>
      <c r="O64" s="12">
        <v>2133</v>
      </c>
      <c r="P64" s="12">
        <f t="shared" si="7"/>
        <v>8.0999999999999091</v>
      </c>
      <c r="Q64" s="12"/>
      <c r="R64" s="12"/>
      <c r="S64" s="12"/>
      <c r="T64" s="13"/>
      <c r="U64" s="25">
        <v>10</v>
      </c>
      <c r="V64" s="14">
        <f t="shared" si="2"/>
        <v>2133</v>
      </c>
      <c r="W64" s="15"/>
    </row>
    <row r="65" spans="1:23" ht="33.75" customHeight="1" x14ac:dyDescent="0.2">
      <c r="A65" s="7">
        <v>60</v>
      </c>
      <c r="B65" s="16" t="s">
        <v>65</v>
      </c>
      <c r="C65" s="9" t="s">
        <v>25</v>
      </c>
      <c r="D65" s="9" t="s">
        <v>26</v>
      </c>
      <c r="E65" s="9">
        <v>188</v>
      </c>
      <c r="F65" s="10">
        <v>983</v>
      </c>
      <c r="G65" s="9" t="s">
        <v>27</v>
      </c>
      <c r="H65" s="11">
        <v>981</v>
      </c>
      <c r="I65" s="119">
        <v>2061</v>
      </c>
      <c r="J65" s="24">
        <f t="shared" si="8"/>
        <v>981</v>
      </c>
      <c r="K65" s="12">
        <v>981</v>
      </c>
      <c r="L65" s="12">
        <f t="shared" si="6"/>
        <v>2</v>
      </c>
      <c r="M65" s="12"/>
      <c r="N65" s="12">
        <v>983</v>
      </c>
      <c r="O65" s="12">
        <v>981</v>
      </c>
      <c r="P65" s="12">
        <f t="shared" si="7"/>
        <v>2</v>
      </c>
      <c r="Q65" s="12"/>
      <c r="R65" s="12"/>
      <c r="S65" s="12"/>
      <c r="T65" s="13"/>
      <c r="U65" s="135">
        <v>4</v>
      </c>
      <c r="V65" s="14">
        <f t="shared" si="2"/>
        <v>981</v>
      </c>
      <c r="W65" s="15"/>
    </row>
    <row r="66" spans="1:23" ht="33.75" customHeight="1" x14ac:dyDescent="0.2">
      <c r="A66" s="7">
        <v>61</v>
      </c>
      <c r="B66" s="16" t="s">
        <v>66</v>
      </c>
      <c r="C66" s="9" t="s">
        <v>25</v>
      </c>
      <c r="D66" s="9" t="s">
        <v>28</v>
      </c>
      <c r="E66" s="9">
        <v>7</v>
      </c>
      <c r="F66" s="10">
        <v>1806.3</v>
      </c>
      <c r="G66" s="9" t="s">
        <v>27</v>
      </c>
      <c r="H66" s="11">
        <v>1800</v>
      </c>
      <c r="I66" s="119">
        <v>3851</v>
      </c>
      <c r="J66" s="24">
        <f t="shared" si="8"/>
        <v>1800</v>
      </c>
      <c r="K66" s="12">
        <v>1800</v>
      </c>
      <c r="L66" s="19">
        <f t="shared" si="6"/>
        <v>6.2999999999999545</v>
      </c>
      <c r="M66" s="12"/>
      <c r="N66" s="12">
        <v>1806.3</v>
      </c>
      <c r="O66" s="12">
        <v>1800</v>
      </c>
      <c r="P66" s="12">
        <f t="shared" si="7"/>
        <v>6.2999999999999545</v>
      </c>
      <c r="Q66" s="12"/>
      <c r="R66" s="12"/>
      <c r="S66" s="12"/>
      <c r="T66" s="13"/>
      <c r="U66" s="135">
        <v>12</v>
      </c>
      <c r="V66" s="14">
        <f t="shared" si="2"/>
        <v>1800</v>
      </c>
      <c r="W66" s="15"/>
    </row>
    <row r="67" spans="1:23" ht="21.75" customHeight="1" x14ac:dyDescent="0.2">
      <c r="A67" s="7">
        <v>62</v>
      </c>
      <c r="B67" s="16" t="s">
        <v>67</v>
      </c>
      <c r="C67" s="9" t="s">
        <v>25</v>
      </c>
      <c r="D67" s="9" t="s">
        <v>68</v>
      </c>
      <c r="E67" s="9">
        <v>141</v>
      </c>
      <c r="F67" s="10">
        <v>938</v>
      </c>
      <c r="G67" s="9" t="s">
        <v>27</v>
      </c>
      <c r="H67" s="11">
        <v>938</v>
      </c>
      <c r="I67" s="92">
        <v>1898</v>
      </c>
      <c r="J67" s="94">
        <f>O67+O68</f>
        <v>1898</v>
      </c>
      <c r="K67" s="12">
        <v>938</v>
      </c>
      <c r="L67" s="12"/>
      <c r="M67" s="12"/>
      <c r="N67" s="12">
        <v>938</v>
      </c>
      <c r="O67" s="12">
        <v>938</v>
      </c>
      <c r="P67" s="12"/>
      <c r="Q67" s="12"/>
      <c r="R67" s="12"/>
      <c r="S67" s="12"/>
      <c r="T67" s="13"/>
      <c r="U67" s="96"/>
      <c r="V67" s="14">
        <f t="shared" si="2"/>
        <v>938</v>
      </c>
      <c r="W67" s="15"/>
    </row>
    <row r="68" spans="1:23" ht="21.75" customHeight="1" x14ac:dyDescent="0.2">
      <c r="A68" s="7">
        <v>63</v>
      </c>
      <c r="B68" s="16" t="s">
        <v>67</v>
      </c>
      <c r="C68" s="26" t="s">
        <v>25</v>
      </c>
      <c r="D68" s="9" t="s">
        <v>38</v>
      </c>
      <c r="E68" s="26">
        <v>181</v>
      </c>
      <c r="F68" s="10">
        <v>974.8</v>
      </c>
      <c r="G68" s="26" t="s">
        <v>27</v>
      </c>
      <c r="H68" s="11">
        <v>960</v>
      </c>
      <c r="I68" s="41"/>
      <c r="J68" s="95"/>
      <c r="K68" s="12">
        <v>960</v>
      </c>
      <c r="L68" s="19">
        <f t="shared" ref="L68:L85" si="9">F68-K68</f>
        <v>14.799999999999955</v>
      </c>
      <c r="M68" s="12"/>
      <c r="N68" s="12">
        <v>974.8</v>
      </c>
      <c r="O68" s="12">
        <v>960</v>
      </c>
      <c r="P68" s="12">
        <f>N68-O68</f>
        <v>14.799999999999955</v>
      </c>
      <c r="Q68" s="12"/>
      <c r="R68" s="12"/>
      <c r="S68" s="12"/>
      <c r="T68" s="13"/>
      <c r="U68" s="27"/>
      <c r="V68" s="14">
        <f t="shared" si="2"/>
        <v>960</v>
      </c>
      <c r="W68" s="15"/>
    </row>
    <row r="69" spans="1:23" ht="33.75" customHeight="1" x14ac:dyDescent="0.2">
      <c r="A69" s="7">
        <v>64</v>
      </c>
      <c r="B69" s="16" t="s">
        <v>69</v>
      </c>
      <c r="C69" s="9" t="s">
        <v>25</v>
      </c>
      <c r="D69" s="9" t="s">
        <v>26</v>
      </c>
      <c r="E69" s="9">
        <v>172</v>
      </c>
      <c r="F69" s="10">
        <v>828.2</v>
      </c>
      <c r="G69" s="9" t="s">
        <v>27</v>
      </c>
      <c r="H69" s="11">
        <v>821</v>
      </c>
      <c r="I69" s="92">
        <v>1661</v>
      </c>
      <c r="J69" s="97">
        <f>H69</f>
        <v>821</v>
      </c>
      <c r="K69" s="12">
        <v>821</v>
      </c>
      <c r="L69" s="12">
        <f t="shared" si="9"/>
        <v>7.2000000000000455</v>
      </c>
      <c r="M69" s="12"/>
      <c r="N69" s="12">
        <v>825.3</v>
      </c>
      <c r="O69" s="12">
        <f>K69</f>
        <v>821</v>
      </c>
      <c r="P69" s="12">
        <f>N69-K69</f>
        <v>4.2999999999999545</v>
      </c>
      <c r="Q69" s="12"/>
      <c r="R69" s="12"/>
      <c r="S69" s="12">
        <f>F69-N69</f>
        <v>2.9000000000000909</v>
      </c>
      <c r="T69" s="13"/>
      <c r="U69" s="96">
        <v>5</v>
      </c>
      <c r="V69" s="14">
        <f t="shared" si="2"/>
        <v>821</v>
      </c>
      <c r="W69" s="15"/>
    </row>
    <row r="70" spans="1:23" ht="33.75" customHeight="1" x14ac:dyDescent="0.2">
      <c r="A70" s="7">
        <v>65</v>
      </c>
      <c r="B70" s="16" t="s">
        <v>69</v>
      </c>
      <c r="C70" s="9" t="s">
        <v>25</v>
      </c>
      <c r="D70" s="9" t="s">
        <v>26</v>
      </c>
      <c r="E70" s="9">
        <v>163</v>
      </c>
      <c r="F70" s="10">
        <v>564.20000000000005</v>
      </c>
      <c r="G70" s="9" t="s">
        <v>27</v>
      </c>
      <c r="H70" s="11"/>
      <c r="I70" s="93"/>
      <c r="J70" s="95"/>
      <c r="K70" s="12"/>
      <c r="L70" s="12">
        <f t="shared" si="9"/>
        <v>564.20000000000005</v>
      </c>
      <c r="M70" s="12"/>
      <c r="N70" s="12">
        <v>564.20000000000005</v>
      </c>
      <c r="O70" s="12"/>
      <c r="P70" s="12"/>
      <c r="Q70" s="12">
        <f>N70</f>
        <v>564.20000000000005</v>
      </c>
      <c r="R70" s="12"/>
      <c r="S70" s="12"/>
      <c r="T70" s="13"/>
      <c r="U70" s="95"/>
      <c r="V70" s="42">
        <f>Q70</f>
        <v>564.20000000000005</v>
      </c>
      <c r="W70" s="15"/>
    </row>
    <row r="71" spans="1:23" ht="33.75" customHeight="1" x14ac:dyDescent="0.2">
      <c r="A71" s="7">
        <v>66</v>
      </c>
      <c r="B71" s="16" t="s">
        <v>70</v>
      </c>
      <c r="C71" s="9" t="s">
        <v>25</v>
      </c>
      <c r="D71" s="9" t="s">
        <v>26</v>
      </c>
      <c r="E71" s="9">
        <v>124</v>
      </c>
      <c r="F71" s="10">
        <v>709</v>
      </c>
      <c r="G71" s="9" t="s">
        <v>27</v>
      </c>
      <c r="H71" s="11">
        <v>700</v>
      </c>
      <c r="I71" s="103">
        <v>1780</v>
      </c>
      <c r="J71" s="105">
        <f>O71+O72</f>
        <v>1780</v>
      </c>
      <c r="K71" s="12">
        <v>700</v>
      </c>
      <c r="L71" s="12">
        <f t="shared" si="9"/>
        <v>9</v>
      </c>
      <c r="M71" s="12"/>
      <c r="N71" s="12">
        <v>709</v>
      </c>
      <c r="O71" s="12">
        <v>700</v>
      </c>
      <c r="P71" s="12">
        <f>N71-O71</f>
        <v>9</v>
      </c>
      <c r="Q71" s="12"/>
      <c r="R71" s="12"/>
      <c r="S71" s="12"/>
      <c r="T71" s="13"/>
      <c r="U71" s="96">
        <v>5</v>
      </c>
      <c r="V71" s="14">
        <f t="shared" ref="V71:V134" si="10">O71</f>
        <v>700</v>
      </c>
      <c r="W71" s="15"/>
    </row>
    <row r="72" spans="1:23" ht="33.75" customHeight="1" x14ac:dyDescent="0.2">
      <c r="A72" s="7">
        <v>67</v>
      </c>
      <c r="B72" s="16" t="s">
        <v>70</v>
      </c>
      <c r="C72" s="9" t="s">
        <v>25</v>
      </c>
      <c r="D72" s="9" t="s">
        <v>28</v>
      </c>
      <c r="E72" s="9">
        <v>88</v>
      </c>
      <c r="F72" s="10">
        <v>1086.5999999999999</v>
      </c>
      <c r="G72" s="9" t="s">
        <v>27</v>
      </c>
      <c r="H72" s="11">
        <v>1080</v>
      </c>
      <c r="I72" s="104"/>
      <c r="J72" s="106"/>
      <c r="K72" s="12">
        <v>1080</v>
      </c>
      <c r="L72" s="12">
        <f t="shared" si="9"/>
        <v>6.5999999999999091</v>
      </c>
      <c r="M72" s="12"/>
      <c r="N72" s="12">
        <v>1086.5999999999999</v>
      </c>
      <c r="O72" s="12">
        <v>1080</v>
      </c>
      <c r="P72" s="12">
        <f>N72-O72</f>
        <v>6.5999999999999091</v>
      </c>
      <c r="Q72" s="12"/>
      <c r="R72" s="12"/>
      <c r="S72" s="12"/>
      <c r="T72" s="13"/>
      <c r="U72" s="95"/>
      <c r="V72" s="14">
        <f t="shared" si="10"/>
        <v>1080</v>
      </c>
      <c r="W72" s="15"/>
    </row>
    <row r="73" spans="1:23" ht="33.75" customHeight="1" x14ac:dyDescent="0.2">
      <c r="A73" s="7">
        <v>68</v>
      </c>
      <c r="B73" s="16" t="s">
        <v>71</v>
      </c>
      <c r="C73" s="9" t="s">
        <v>25</v>
      </c>
      <c r="D73" s="9" t="s">
        <v>40</v>
      </c>
      <c r="E73" s="9">
        <v>13</v>
      </c>
      <c r="F73" s="10">
        <v>1678.2</v>
      </c>
      <c r="G73" s="9" t="s">
        <v>27</v>
      </c>
      <c r="H73" s="11">
        <v>1672</v>
      </c>
      <c r="I73" s="23">
        <v>2947</v>
      </c>
      <c r="J73" s="24">
        <f>O73</f>
        <v>1672</v>
      </c>
      <c r="K73" s="12">
        <v>1672</v>
      </c>
      <c r="L73" s="19">
        <f t="shared" si="9"/>
        <v>6.2000000000000455</v>
      </c>
      <c r="M73" s="12"/>
      <c r="N73" s="12">
        <v>1678.2</v>
      </c>
      <c r="O73" s="12">
        <v>1672</v>
      </c>
      <c r="P73" s="12">
        <f>N73-O73</f>
        <v>6.2000000000000455</v>
      </c>
      <c r="Q73" s="12"/>
      <c r="R73" s="12"/>
      <c r="S73" s="12"/>
      <c r="T73" s="13"/>
      <c r="U73" s="25">
        <v>7</v>
      </c>
      <c r="V73" s="14">
        <f t="shared" si="10"/>
        <v>1672</v>
      </c>
      <c r="W73" s="15"/>
    </row>
    <row r="74" spans="1:23" ht="33.75" customHeight="1" x14ac:dyDescent="0.2">
      <c r="A74" s="7">
        <v>69</v>
      </c>
      <c r="B74" s="16" t="s">
        <v>72</v>
      </c>
      <c r="C74" s="9" t="s">
        <v>25</v>
      </c>
      <c r="D74" s="9" t="s">
        <v>35</v>
      </c>
      <c r="E74" s="9">
        <v>51</v>
      </c>
      <c r="F74" s="10">
        <v>778</v>
      </c>
      <c r="G74" s="9" t="s">
        <v>27</v>
      </c>
      <c r="H74" s="11">
        <v>765</v>
      </c>
      <c r="I74" s="92">
        <v>4324</v>
      </c>
      <c r="J74" s="94">
        <f>O74+O75</f>
        <v>2557.3000000000002</v>
      </c>
      <c r="K74" s="12">
        <v>765</v>
      </c>
      <c r="L74" s="19">
        <f t="shared" si="9"/>
        <v>13</v>
      </c>
      <c r="M74" s="12"/>
      <c r="N74" s="12">
        <v>757.3</v>
      </c>
      <c r="O74" s="12">
        <f>N74</f>
        <v>757.3</v>
      </c>
      <c r="P74" s="12"/>
      <c r="Q74" s="12"/>
      <c r="R74" s="12"/>
      <c r="S74" s="12">
        <f>F74-N74</f>
        <v>20.700000000000045</v>
      </c>
      <c r="T74" s="13"/>
      <c r="U74" s="96">
        <v>13</v>
      </c>
      <c r="V74" s="14">
        <f t="shared" si="10"/>
        <v>757.3</v>
      </c>
      <c r="W74" s="15"/>
    </row>
    <row r="75" spans="1:23" ht="33.75" customHeight="1" x14ac:dyDescent="0.2">
      <c r="A75" s="7">
        <v>70</v>
      </c>
      <c r="B75" s="16" t="s">
        <v>72</v>
      </c>
      <c r="C75" s="9" t="s">
        <v>25</v>
      </c>
      <c r="D75" s="9" t="s">
        <v>28</v>
      </c>
      <c r="E75" s="9">
        <v>39</v>
      </c>
      <c r="F75" s="10">
        <v>1836.8</v>
      </c>
      <c r="G75" s="9" t="s">
        <v>27</v>
      </c>
      <c r="H75" s="11">
        <v>1800</v>
      </c>
      <c r="I75" s="93"/>
      <c r="J75" s="95"/>
      <c r="K75" s="12">
        <v>1800</v>
      </c>
      <c r="L75" s="19">
        <f t="shared" si="9"/>
        <v>36.799999999999955</v>
      </c>
      <c r="M75" s="12"/>
      <c r="N75" s="12">
        <v>1836.8</v>
      </c>
      <c r="O75" s="12">
        <v>1800</v>
      </c>
      <c r="P75" s="12">
        <f>N75-O75</f>
        <v>36.799999999999955</v>
      </c>
      <c r="Q75" s="12"/>
      <c r="R75" s="12"/>
      <c r="S75" s="12"/>
      <c r="T75" s="13"/>
      <c r="U75" s="95"/>
      <c r="V75" s="14">
        <f t="shared" si="10"/>
        <v>1800</v>
      </c>
      <c r="W75" s="15"/>
    </row>
    <row r="76" spans="1:23" ht="33.75" customHeight="1" x14ac:dyDescent="0.2">
      <c r="A76" s="7">
        <v>71</v>
      </c>
      <c r="B76" s="16" t="s">
        <v>73</v>
      </c>
      <c r="C76" s="9" t="s">
        <v>25</v>
      </c>
      <c r="D76" s="9" t="s">
        <v>26</v>
      </c>
      <c r="E76" s="9">
        <v>194</v>
      </c>
      <c r="F76" s="10">
        <v>1638</v>
      </c>
      <c r="G76" s="9" t="s">
        <v>27</v>
      </c>
      <c r="H76" s="11">
        <v>1618</v>
      </c>
      <c r="I76" s="39">
        <v>3418</v>
      </c>
      <c r="J76" s="105">
        <f>O76+O77+O78</f>
        <v>2760.9</v>
      </c>
      <c r="K76" s="12">
        <v>1618</v>
      </c>
      <c r="L76" s="12">
        <f t="shared" si="9"/>
        <v>20</v>
      </c>
      <c r="M76" s="12"/>
      <c r="N76" s="12">
        <v>1638</v>
      </c>
      <c r="O76" s="12">
        <v>1618</v>
      </c>
      <c r="P76" s="12">
        <f>N76-O76</f>
        <v>20</v>
      </c>
      <c r="Q76" s="12"/>
      <c r="R76" s="12"/>
      <c r="S76" s="12"/>
      <c r="T76" s="13"/>
      <c r="U76" s="18">
        <v>9</v>
      </c>
      <c r="V76" s="14">
        <f t="shared" si="10"/>
        <v>1618</v>
      </c>
      <c r="W76" s="15"/>
    </row>
    <row r="77" spans="1:23" ht="33.75" customHeight="1" x14ac:dyDescent="0.2">
      <c r="A77" s="7">
        <v>72</v>
      </c>
      <c r="B77" s="16" t="s">
        <v>73</v>
      </c>
      <c r="C77" s="9" t="s">
        <v>25</v>
      </c>
      <c r="D77" s="9" t="s">
        <v>35</v>
      </c>
      <c r="E77" s="9">
        <v>25</v>
      </c>
      <c r="F77" s="10">
        <v>1124.0999999999999</v>
      </c>
      <c r="G77" s="9" t="s">
        <v>27</v>
      </c>
      <c r="H77" s="11">
        <v>1100</v>
      </c>
      <c r="I77" s="121"/>
      <c r="J77" s="122"/>
      <c r="K77" s="12">
        <v>1100</v>
      </c>
      <c r="L77" s="19">
        <f t="shared" si="9"/>
        <v>24.099999999999909</v>
      </c>
      <c r="M77" s="12"/>
      <c r="N77" s="12">
        <v>1124.0999999999999</v>
      </c>
      <c r="O77" s="12">
        <v>1100</v>
      </c>
      <c r="P77" s="12">
        <f>N77-O77</f>
        <v>24.099999999999909</v>
      </c>
      <c r="Q77" s="12"/>
      <c r="R77" s="12"/>
      <c r="S77" s="12"/>
      <c r="T77" s="13"/>
      <c r="U77" s="115"/>
      <c r="V77" s="14">
        <f t="shared" si="10"/>
        <v>1100</v>
      </c>
      <c r="W77" s="15"/>
    </row>
    <row r="78" spans="1:23" ht="33.75" customHeight="1" x14ac:dyDescent="0.2">
      <c r="A78" s="7">
        <v>73</v>
      </c>
      <c r="B78" s="16" t="s">
        <v>73</v>
      </c>
      <c r="C78" s="9" t="s">
        <v>25</v>
      </c>
      <c r="D78" s="9" t="s">
        <v>35</v>
      </c>
      <c r="E78" s="9">
        <v>63</v>
      </c>
      <c r="F78" s="10">
        <v>700.2</v>
      </c>
      <c r="G78" s="9" t="s">
        <v>27</v>
      </c>
      <c r="H78" s="11">
        <v>700</v>
      </c>
      <c r="I78" s="104"/>
      <c r="J78" s="106"/>
      <c r="K78" s="12">
        <v>700</v>
      </c>
      <c r="L78" s="19">
        <f t="shared" si="9"/>
        <v>0.20000000000004547</v>
      </c>
      <c r="M78" s="12"/>
      <c r="N78" s="12">
        <v>42.9</v>
      </c>
      <c r="O78" s="12">
        <f>N78</f>
        <v>42.9</v>
      </c>
      <c r="P78" s="12"/>
      <c r="Q78" s="12"/>
      <c r="R78" s="12"/>
      <c r="S78" s="12">
        <f>F78-N78</f>
        <v>657.30000000000007</v>
      </c>
      <c r="T78" s="13"/>
      <c r="U78" s="95"/>
      <c r="V78" s="14">
        <f t="shared" si="10"/>
        <v>42.9</v>
      </c>
      <c r="W78" s="15"/>
    </row>
    <row r="79" spans="1:23" ht="21.75" customHeight="1" x14ac:dyDescent="0.2">
      <c r="A79" s="7">
        <v>74</v>
      </c>
      <c r="B79" s="16" t="s">
        <v>74</v>
      </c>
      <c r="C79" s="9" t="s">
        <v>25</v>
      </c>
      <c r="D79" s="9" t="s">
        <v>26</v>
      </c>
      <c r="E79" s="9">
        <v>140</v>
      </c>
      <c r="F79" s="10">
        <v>364</v>
      </c>
      <c r="G79" s="9" t="s">
        <v>27</v>
      </c>
      <c r="H79" s="11">
        <v>360</v>
      </c>
      <c r="I79" s="43">
        <v>712</v>
      </c>
      <c r="J79" s="44">
        <f>O79</f>
        <v>360</v>
      </c>
      <c r="K79" s="12">
        <v>360</v>
      </c>
      <c r="L79" s="12">
        <f t="shared" si="9"/>
        <v>4</v>
      </c>
      <c r="M79" s="12"/>
      <c r="N79" s="12">
        <v>364</v>
      </c>
      <c r="O79" s="12">
        <v>360</v>
      </c>
      <c r="P79" s="12">
        <f>N79-O79</f>
        <v>4</v>
      </c>
      <c r="Q79" s="12"/>
      <c r="R79" s="12"/>
      <c r="S79" s="12"/>
      <c r="T79" s="13"/>
      <c r="U79" s="25"/>
      <c r="V79" s="14">
        <f t="shared" si="10"/>
        <v>360</v>
      </c>
      <c r="W79" s="15"/>
    </row>
    <row r="80" spans="1:23" ht="33.75" customHeight="1" x14ac:dyDescent="0.2">
      <c r="A80" s="7">
        <v>75</v>
      </c>
      <c r="B80" s="16" t="s">
        <v>75</v>
      </c>
      <c r="C80" s="9" t="s">
        <v>25</v>
      </c>
      <c r="D80" s="9" t="s">
        <v>26</v>
      </c>
      <c r="E80" s="9">
        <v>153</v>
      </c>
      <c r="F80" s="10">
        <v>705</v>
      </c>
      <c r="G80" s="9" t="s">
        <v>27</v>
      </c>
      <c r="H80" s="11">
        <v>704</v>
      </c>
      <c r="I80" s="103">
        <v>1480</v>
      </c>
      <c r="J80" s="105">
        <f>O80+O81</f>
        <v>1424</v>
      </c>
      <c r="K80" s="12">
        <v>704</v>
      </c>
      <c r="L80" s="12">
        <f t="shared" si="9"/>
        <v>1</v>
      </c>
      <c r="M80" s="12"/>
      <c r="N80" s="12">
        <v>705</v>
      </c>
      <c r="O80" s="12">
        <v>704</v>
      </c>
      <c r="P80" s="12">
        <f>N80-O80</f>
        <v>1</v>
      </c>
      <c r="Q80" s="12"/>
      <c r="R80" s="12"/>
      <c r="S80" s="12"/>
      <c r="T80" s="13"/>
      <c r="U80" s="96">
        <v>5</v>
      </c>
      <c r="V80" s="14">
        <f t="shared" si="10"/>
        <v>704</v>
      </c>
      <c r="W80" s="15"/>
    </row>
    <row r="81" spans="1:23" ht="33.75" customHeight="1" x14ac:dyDescent="0.2">
      <c r="A81" s="7">
        <v>76</v>
      </c>
      <c r="B81" s="16" t="s">
        <v>75</v>
      </c>
      <c r="C81" s="9" t="s">
        <v>25</v>
      </c>
      <c r="D81" s="9" t="s">
        <v>28</v>
      </c>
      <c r="E81" s="9">
        <v>78</v>
      </c>
      <c r="F81" s="10">
        <v>727.8</v>
      </c>
      <c r="G81" s="9" t="s">
        <v>27</v>
      </c>
      <c r="H81" s="11">
        <v>720</v>
      </c>
      <c r="I81" s="104"/>
      <c r="J81" s="106"/>
      <c r="K81" s="12">
        <v>720</v>
      </c>
      <c r="L81" s="12">
        <f t="shared" si="9"/>
        <v>7.7999999999999545</v>
      </c>
      <c r="M81" s="12"/>
      <c r="N81" s="12">
        <v>727.8</v>
      </c>
      <c r="O81" s="12">
        <v>720</v>
      </c>
      <c r="P81" s="12">
        <f>N81-O81</f>
        <v>7.7999999999999545</v>
      </c>
      <c r="Q81" s="12"/>
      <c r="R81" s="12"/>
      <c r="S81" s="12"/>
      <c r="T81" s="13"/>
      <c r="U81" s="95"/>
      <c r="V81" s="14">
        <f t="shared" si="10"/>
        <v>720</v>
      </c>
      <c r="W81" s="15"/>
    </row>
    <row r="82" spans="1:23" ht="33.75" customHeight="1" x14ac:dyDescent="0.2">
      <c r="A82" s="7">
        <v>77</v>
      </c>
      <c r="B82" s="16" t="s">
        <v>76</v>
      </c>
      <c r="C82" s="9" t="s">
        <v>25</v>
      </c>
      <c r="D82" s="9" t="s">
        <v>40</v>
      </c>
      <c r="E82" s="9">
        <v>29</v>
      </c>
      <c r="F82" s="10">
        <v>1611.3</v>
      </c>
      <c r="G82" s="9" t="s">
        <v>27</v>
      </c>
      <c r="H82" s="11">
        <v>1600</v>
      </c>
      <c r="I82" s="23">
        <v>2840</v>
      </c>
      <c r="J82" s="24">
        <f>H82</f>
        <v>1600</v>
      </c>
      <c r="K82" s="12">
        <v>1600</v>
      </c>
      <c r="L82" s="19">
        <f t="shared" si="9"/>
        <v>11.299999999999955</v>
      </c>
      <c r="M82" s="12"/>
      <c r="N82" s="12">
        <v>1468.9</v>
      </c>
      <c r="O82" s="12">
        <f>N82</f>
        <v>1468.9</v>
      </c>
      <c r="P82" s="12"/>
      <c r="Q82" s="12"/>
      <c r="R82" s="12"/>
      <c r="S82" s="12">
        <f>F82-N82</f>
        <v>142.39999999999986</v>
      </c>
      <c r="T82" s="13"/>
      <c r="U82" s="25">
        <v>10</v>
      </c>
      <c r="V82" s="14">
        <f t="shared" si="10"/>
        <v>1468.9</v>
      </c>
      <c r="W82" s="15"/>
    </row>
    <row r="83" spans="1:23" ht="21.75" customHeight="1" x14ac:dyDescent="0.2">
      <c r="A83" s="7">
        <v>78</v>
      </c>
      <c r="B83" s="16" t="s">
        <v>77</v>
      </c>
      <c r="C83" s="9" t="s">
        <v>25</v>
      </c>
      <c r="D83" s="9" t="s">
        <v>40</v>
      </c>
      <c r="E83" s="9">
        <v>1</v>
      </c>
      <c r="F83" s="10">
        <v>1606.3</v>
      </c>
      <c r="G83" s="9" t="s">
        <v>27</v>
      </c>
      <c r="H83" s="11">
        <v>1600</v>
      </c>
      <c r="I83" s="119">
        <v>2135</v>
      </c>
      <c r="J83" s="24">
        <f>O83</f>
        <v>1600</v>
      </c>
      <c r="K83" s="12">
        <v>1600</v>
      </c>
      <c r="L83" s="19">
        <f t="shared" si="9"/>
        <v>6.2999999999999545</v>
      </c>
      <c r="M83" s="12"/>
      <c r="N83" s="12">
        <v>1606.3</v>
      </c>
      <c r="O83" s="12">
        <v>1600</v>
      </c>
      <c r="P83" s="12">
        <f>N83-O83</f>
        <v>6.2999999999999545</v>
      </c>
      <c r="Q83" s="12"/>
      <c r="R83" s="12"/>
      <c r="S83" s="12"/>
      <c r="T83" s="13"/>
      <c r="U83" s="135">
        <v>6</v>
      </c>
      <c r="V83" s="14">
        <f t="shared" si="10"/>
        <v>1600</v>
      </c>
      <c r="W83" s="15"/>
    </row>
    <row r="84" spans="1:23" ht="21.75" customHeight="1" x14ac:dyDescent="0.2">
      <c r="A84" s="7">
        <v>79</v>
      </c>
      <c r="B84" s="16" t="s">
        <v>78</v>
      </c>
      <c r="C84" s="9" t="s">
        <v>25</v>
      </c>
      <c r="D84" s="9" t="s">
        <v>40</v>
      </c>
      <c r="E84" s="9">
        <v>15</v>
      </c>
      <c r="F84" s="10">
        <v>1167</v>
      </c>
      <c r="G84" s="9" t="s">
        <v>27</v>
      </c>
      <c r="H84" s="11">
        <v>1155</v>
      </c>
      <c r="I84" s="119">
        <v>2445</v>
      </c>
      <c r="J84" s="24">
        <f>O84</f>
        <v>1155</v>
      </c>
      <c r="K84" s="12">
        <v>1155</v>
      </c>
      <c r="L84" s="19">
        <f t="shared" si="9"/>
        <v>12</v>
      </c>
      <c r="M84" s="12"/>
      <c r="N84" s="12">
        <v>1167</v>
      </c>
      <c r="O84" s="12">
        <v>1155</v>
      </c>
      <c r="P84" s="12">
        <f>N84-O84</f>
        <v>12</v>
      </c>
      <c r="Q84" s="12"/>
      <c r="R84" s="12"/>
      <c r="S84" s="12"/>
      <c r="T84" s="13"/>
      <c r="U84" s="135">
        <v>7</v>
      </c>
      <c r="V84" s="14">
        <f t="shared" si="10"/>
        <v>1155</v>
      </c>
      <c r="W84" s="15"/>
    </row>
    <row r="85" spans="1:23" ht="33.75" customHeight="1" x14ac:dyDescent="0.2">
      <c r="A85" s="7">
        <v>80</v>
      </c>
      <c r="B85" s="16" t="s">
        <v>79</v>
      </c>
      <c r="C85" s="9" t="s">
        <v>25</v>
      </c>
      <c r="D85" s="9" t="s">
        <v>26</v>
      </c>
      <c r="E85" s="9">
        <v>132</v>
      </c>
      <c r="F85" s="10">
        <v>1782.5</v>
      </c>
      <c r="G85" s="9" t="s">
        <v>27</v>
      </c>
      <c r="H85" s="11">
        <v>1760</v>
      </c>
      <c r="I85" s="103">
        <v>3560</v>
      </c>
      <c r="J85" s="105">
        <f>O85+O86</f>
        <v>3560</v>
      </c>
      <c r="K85" s="12">
        <v>1760</v>
      </c>
      <c r="L85" s="12">
        <f t="shared" si="9"/>
        <v>22.5</v>
      </c>
      <c r="M85" s="12"/>
      <c r="N85" s="12">
        <v>1782.5</v>
      </c>
      <c r="O85" s="12">
        <v>1760</v>
      </c>
      <c r="P85" s="12">
        <f>N85-O85</f>
        <v>22.5</v>
      </c>
      <c r="Q85" s="12"/>
      <c r="R85" s="12"/>
      <c r="S85" s="12"/>
      <c r="T85" s="13"/>
      <c r="U85" s="96">
        <v>5</v>
      </c>
      <c r="V85" s="14">
        <f t="shared" si="10"/>
        <v>1760</v>
      </c>
      <c r="W85" s="15"/>
    </row>
    <row r="86" spans="1:23" ht="33.75" customHeight="1" x14ac:dyDescent="0.2">
      <c r="A86" s="7">
        <v>81</v>
      </c>
      <c r="B86" s="16" t="s">
        <v>79</v>
      </c>
      <c r="C86" s="9" t="s">
        <v>25</v>
      </c>
      <c r="D86" s="9" t="s">
        <v>28</v>
      </c>
      <c r="E86" s="9">
        <v>64</v>
      </c>
      <c r="F86" s="10">
        <v>1800</v>
      </c>
      <c r="G86" s="9" t="s">
        <v>27</v>
      </c>
      <c r="H86" s="11">
        <v>1800</v>
      </c>
      <c r="I86" s="104"/>
      <c r="J86" s="106"/>
      <c r="K86" s="12">
        <v>1800</v>
      </c>
      <c r="L86" s="19"/>
      <c r="M86" s="12"/>
      <c r="N86" s="12">
        <v>1800</v>
      </c>
      <c r="O86" s="12">
        <v>1800</v>
      </c>
      <c r="P86" s="12"/>
      <c r="Q86" s="12"/>
      <c r="R86" s="12"/>
      <c r="S86" s="12"/>
      <c r="T86" s="13"/>
      <c r="U86" s="95"/>
      <c r="V86" s="14">
        <f t="shared" si="10"/>
        <v>1800</v>
      </c>
      <c r="W86" s="15"/>
    </row>
    <row r="87" spans="1:23" ht="33.75" customHeight="1" x14ac:dyDescent="0.2">
      <c r="A87" s="7">
        <v>82</v>
      </c>
      <c r="B87" s="16" t="s">
        <v>80</v>
      </c>
      <c r="C87" s="9" t="s">
        <v>25</v>
      </c>
      <c r="D87" s="9" t="s">
        <v>40</v>
      </c>
      <c r="E87" s="9">
        <v>9</v>
      </c>
      <c r="F87" s="10">
        <v>2020.7</v>
      </c>
      <c r="G87" s="9" t="s">
        <v>27</v>
      </c>
      <c r="H87" s="11">
        <v>2000</v>
      </c>
      <c r="I87" s="119">
        <v>3550</v>
      </c>
      <c r="J87" s="45">
        <f>O87</f>
        <v>2000</v>
      </c>
      <c r="K87" s="12">
        <v>2000</v>
      </c>
      <c r="L87" s="19">
        <f>F87-K87</f>
        <v>20.700000000000045</v>
      </c>
      <c r="M87" s="12"/>
      <c r="N87" s="12">
        <v>2020.7</v>
      </c>
      <c r="O87" s="12">
        <v>2000</v>
      </c>
      <c r="P87" s="12">
        <f>N87-O87</f>
        <v>20.700000000000045</v>
      </c>
      <c r="Q87" s="12"/>
      <c r="R87" s="12"/>
      <c r="S87" s="12"/>
      <c r="T87" s="13"/>
      <c r="U87" s="135">
        <v>12</v>
      </c>
      <c r="V87" s="14">
        <f t="shared" si="10"/>
        <v>2000</v>
      </c>
      <c r="W87" s="15"/>
    </row>
    <row r="88" spans="1:23" ht="33.75" customHeight="1" x14ac:dyDescent="0.2">
      <c r="A88" s="7">
        <v>83</v>
      </c>
      <c r="B88" s="16" t="s">
        <v>81</v>
      </c>
      <c r="C88" s="9" t="s">
        <v>25</v>
      </c>
      <c r="D88" s="9" t="s">
        <v>40</v>
      </c>
      <c r="E88" s="9">
        <v>22</v>
      </c>
      <c r="F88" s="10">
        <v>849.9</v>
      </c>
      <c r="G88" s="9" t="s">
        <v>27</v>
      </c>
      <c r="H88" s="11">
        <v>800</v>
      </c>
      <c r="I88" s="119">
        <v>1420</v>
      </c>
      <c r="J88" s="24">
        <f>O88</f>
        <v>800</v>
      </c>
      <c r="K88" s="12">
        <v>800</v>
      </c>
      <c r="L88" s="19">
        <f>F88-K88</f>
        <v>49.899999999999977</v>
      </c>
      <c r="M88" s="12"/>
      <c r="N88" s="12">
        <v>849.9</v>
      </c>
      <c r="O88" s="12">
        <v>800</v>
      </c>
      <c r="P88" s="12">
        <f>N88-O88</f>
        <v>49.899999999999977</v>
      </c>
      <c r="Q88" s="12"/>
      <c r="R88" s="12"/>
      <c r="S88" s="12"/>
      <c r="T88" s="13"/>
      <c r="U88" s="135">
        <v>4</v>
      </c>
      <c r="V88" s="14">
        <f t="shared" si="10"/>
        <v>800</v>
      </c>
      <c r="W88" s="15"/>
    </row>
    <row r="89" spans="1:23" ht="21.75" customHeight="1" x14ac:dyDescent="0.2">
      <c r="A89" s="7">
        <v>84</v>
      </c>
      <c r="B89" s="16" t="s">
        <v>82</v>
      </c>
      <c r="C89" s="9" t="s">
        <v>25</v>
      </c>
      <c r="D89" s="9" t="s">
        <v>35</v>
      </c>
      <c r="E89" s="9">
        <v>35</v>
      </c>
      <c r="F89" s="10">
        <v>184.6</v>
      </c>
      <c r="G89" s="9" t="s">
        <v>27</v>
      </c>
      <c r="H89" s="11">
        <v>183</v>
      </c>
      <c r="I89" s="92">
        <v>4970</v>
      </c>
      <c r="J89" s="94">
        <f>O89+O90+O91+O92</f>
        <v>1783.3</v>
      </c>
      <c r="K89" s="12">
        <v>183</v>
      </c>
      <c r="L89" s="19">
        <f>F89-K89</f>
        <v>1.5999999999999943</v>
      </c>
      <c r="M89" s="12"/>
      <c r="N89" s="12">
        <v>184.6</v>
      </c>
      <c r="O89" s="12">
        <v>183</v>
      </c>
      <c r="P89" s="12">
        <f>N89-O89</f>
        <v>1.5999999999999943</v>
      </c>
      <c r="Q89" s="12"/>
      <c r="R89" s="12"/>
      <c r="S89" s="12"/>
      <c r="T89" s="13"/>
      <c r="U89" s="96"/>
      <c r="V89" s="14">
        <f t="shared" si="10"/>
        <v>183</v>
      </c>
      <c r="W89" s="15"/>
    </row>
    <row r="90" spans="1:23" ht="21.75" customHeight="1" x14ac:dyDescent="0.2">
      <c r="A90" s="7">
        <v>85</v>
      </c>
      <c r="B90" s="16" t="s">
        <v>82</v>
      </c>
      <c r="C90" s="9" t="s">
        <v>25</v>
      </c>
      <c r="D90" s="9" t="s">
        <v>35</v>
      </c>
      <c r="E90" s="9">
        <v>58</v>
      </c>
      <c r="F90" s="10">
        <v>1831.7</v>
      </c>
      <c r="G90" s="9" t="s">
        <v>27</v>
      </c>
      <c r="H90" s="11">
        <v>1830</v>
      </c>
      <c r="I90" s="28"/>
      <c r="J90" s="115"/>
      <c r="K90" s="12">
        <v>1830</v>
      </c>
      <c r="L90" s="19">
        <f>F90-K90</f>
        <v>1.7000000000000455</v>
      </c>
      <c r="M90" s="12"/>
      <c r="N90" s="12">
        <v>640.1</v>
      </c>
      <c r="O90" s="12">
        <f>N90</f>
        <v>640.1</v>
      </c>
      <c r="P90" s="12"/>
      <c r="Q90" s="12"/>
      <c r="R90" s="12"/>
      <c r="S90" s="12">
        <f>F90-N90</f>
        <v>1191.5999999999999</v>
      </c>
      <c r="T90" s="13"/>
      <c r="U90" s="21"/>
      <c r="V90" s="14">
        <f t="shared" si="10"/>
        <v>640.1</v>
      </c>
      <c r="W90" s="15"/>
    </row>
    <row r="91" spans="1:23" ht="19.5" customHeight="1" x14ac:dyDescent="0.2">
      <c r="A91" s="7">
        <v>86</v>
      </c>
      <c r="B91" s="16" t="s">
        <v>82</v>
      </c>
      <c r="C91" s="9" t="s">
        <v>25</v>
      </c>
      <c r="D91" s="9" t="s">
        <v>28</v>
      </c>
      <c r="E91" s="9">
        <v>48</v>
      </c>
      <c r="F91" s="10">
        <v>450</v>
      </c>
      <c r="G91" s="9" t="s">
        <v>27</v>
      </c>
      <c r="H91" s="11">
        <v>450</v>
      </c>
      <c r="I91" s="28"/>
      <c r="J91" s="115"/>
      <c r="K91" s="12">
        <v>450</v>
      </c>
      <c r="L91" s="19"/>
      <c r="M91" s="12"/>
      <c r="N91" s="12">
        <v>450</v>
      </c>
      <c r="O91" s="12">
        <v>450</v>
      </c>
      <c r="P91" s="12"/>
      <c r="Q91" s="12"/>
      <c r="R91" s="12"/>
      <c r="S91" s="12"/>
      <c r="T91" s="13"/>
      <c r="U91" s="21"/>
      <c r="V91" s="14">
        <f t="shared" si="10"/>
        <v>450</v>
      </c>
      <c r="W91" s="15"/>
    </row>
    <row r="92" spans="1:23" ht="19.5" customHeight="1" x14ac:dyDescent="0.2">
      <c r="A92" s="7">
        <v>87</v>
      </c>
      <c r="B92" s="16" t="s">
        <v>82</v>
      </c>
      <c r="C92" s="9" t="s">
        <v>25</v>
      </c>
      <c r="D92" s="9" t="s">
        <v>28</v>
      </c>
      <c r="E92" s="9">
        <v>68</v>
      </c>
      <c r="F92" s="10">
        <v>1620.2</v>
      </c>
      <c r="G92" s="9" t="s">
        <v>27</v>
      </c>
      <c r="H92" s="11">
        <v>1020</v>
      </c>
      <c r="I92" s="41"/>
      <c r="J92" s="95"/>
      <c r="K92" s="12">
        <v>1020</v>
      </c>
      <c r="L92" s="12">
        <f t="shared" ref="L92:L108" si="11">F92-K92</f>
        <v>600.20000000000005</v>
      </c>
      <c r="M92" s="12"/>
      <c r="N92" s="12">
        <v>510.2</v>
      </c>
      <c r="O92" s="12">
        <f>N92</f>
        <v>510.2</v>
      </c>
      <c r="P92" s="12"/>
      <c r="Q92" s="12"/>
      <c r="R92" s="12"/>
      <c r="S92" s="12">
        <f>F92-N92</f>
        <v>1110</v>
      </c>
      <c r="T92" s="13"/>
      <c r="U92" s="27"/>
      <c r="V92" s="14">
        <f t="shared" si="10"/>
        <v>510.2</v>
      </c>
      <c r="W92" s="15"/>
    </row>
    <row r="93" spans="1:23" ht="33.75" customHeight="1" x14ac:dyDescent="0.2">
      <c r="A93" s="7">
        <v>88</v>
      </c>
      <c r="B93" s="16" t="s">
        <v>83</v>
      </c>
      <c r="C93" s="9" t="s">
        <v>25</v>
      </c>
      <c r="D93" s="9" t="s">
        <v>26</v>
      </c>
      <c r="E93" s="9">
        <v>166</v>
      </c>
      <c r="F93" s="10">
        <v>1183.2</v>
      </c>
      <c r="G93" s="9" t="s">
        <v>27</v>
      </c>
      <c r="H93" s="11">
        <v>1173</v>
      </c>
      <c r="I93" s="23">
        <v>2373</v>
      </c>
      <c r="J93" s="24">
        <f>O93</f>
        <v>1050.9000000000001</v>
      </c>
      <c r="K93" s="12">
        <v>1173</v>
      </c>
      <c r="L93" s="12">
        <f t="shared" si="11"/>
        <v>10.200000000000045</v>
      </c>
      <c r="M93" s="12"/>
      <c r="N93" s="12">
        <v>1050.9000000000001</v>
      </c>
      <c r="O93" s="12">
        <f>N93</f>
        <v>1050.9000000000001</v>
      </c>
      <c r="P93" s="12"/>
      <c r="Q93" s="12"/>
      <c r="R93" s="12"/>
      <c r="S93" s="12">
        <f>F93-N93</f>
        <v>132.29999999999995</v>
      </c>
      <c r="T93" s="13"/>
      <c r="U93" s="25">
        <v>8</v>
      </c>
      <c r="V93" s="14">
        <f t="shared" si="10"/>
        <v>1050.9000000000001</v>
      </c>
      <c r="W93" s="15"/>
    </row>
    <row r="94" spans="1:23" ht="19.5" customHeight="1" x14ac:dyDescent="0.2">
      <c r="A94" s="7">
        <v>89</v>
      </c>
      <c r="B94" s="16" t="s">
        <v>84</v>
      </c>
      <c r="C94" s="9" t="s">
        <v>25</v>
      </c>
      <c r="D94" s="9" t="s">
        <v>35</v>
      </c>
      <c r="E94" s="9">
        <v>46</v>
      </c>
      <c r="F94" s="10">
        <v>1455</v>
      </c>
      <c r="G94" s="9" t="s">
        <v>27</v>
      </c>
      <c r="H94" s="11">
        <v>1430</v>
      </c>
      <c r="I94" s="43">
        <v>2650</v>
      </c>
      <c r="J94" s="44">
        <f t="shared" ref="J94:J97" si="12">O94</f>
        <v>1430</v>
      </c>
      <c r="K94" s="12">
        <v>1430</v>
      </c>
      <c r="L94" s="19">
        <f t="shared" si="11"/>
        <v>25</v>
      </c>
      <c r="M94" s="12"/>
      <c r="N94" s="12">
        <v>1455</v>
      </c>
      <c r="O94" s="12">
        <v>1430</v>
      </c>
      <c r="P94" s="12">
        <f>N94-O94</f>
        <v>25</v>
      </c>
      <c r="Q94" s="12"/>
      <c r="R94" s="12"/>
      <c r="S94" s="12"/>
      <c r="T94" s="13"/>
      <c r="U94" s="25"/>
      <c r="V94" s="14">
        <f t="shared" si="10"/>
        <v>1430</v>
      </c>
      <c r="W94" s="15"/>
    </row>
    <row r="95" spans="1:23" ht="33.75" customHeight="1" x14ac:dyDescent="0.2">
      <c r="A95" s="7">
        <v>90</v>
      </c>
      <c r="B95" s="16" t="s">
        <v>85</v>
      </c>
      <c r="C95" s="26" t="s">
        <v>25</v>
      </c>
      <c r="D95" s="9" t="s">
        <v>38</v>
      </c>
      <c r="E95" s="26">
        <v>156</v>
      </c>
      <c r="F95" s="10">
        <v>389</v>
      </c>
      <c r="G95" s="26" t="s">
        <v>27</v>
      </c>
      <c r="H95" s="11">
        <v>360</v>
      </c>
      <c r="I95" s="119">
        <v>712</v>
      </c>
      <c r="J95" s="24">
        <f t="shared" si="12"/>
        <v>360</v>
      </c>
      <c r="K95" s="12">
        <v>360</v>
      </c>
      <c r="L95" s="19">
        <f t="shared" si="11"/>
        <v>29</v>
      </c>
      <c r="M95" s="12"/>
      <c r="N95" s="12">
        <v>389</v>
      </c>
      <c r="O95" s="12">
        <v>360</v>
      </c>
      <c r="P95" s="12">
        <f>N95-O95</f>
        <v>29</v>
      </c>
      <c r="Q95" s="12"/>
      <c r="R95" s="12"/>
      <c r="S95" s="12"/>
      <c r="T95" s="13"/>
      <c r="U95" s="135">
        <v>4</v>
      </c>
      <c r="V95" s="14">
        <f t="shared" si="10"/>
        <v>360</v>
      </c>
      <c r="W95" s="15"/>
    </row>
    <row r="96" spans="1:23" ht="33.75" customHeight="1" x14ac:dyDescent="0.2">
      <c r="A96" s="7">
        <v>91</v>
      </c>
      <c r="B96" s="16" t="s">
        <v>86</v>
      </c>
      <c r="C96" s="9" t="s">
        <v>25</v>
      </c>
      <c r="D96" s="9" t="s">
        <v>40</v>
      </c>
      <c r="E96" s="9">
        <v>7</v>
      </c>
      <c r="F96" s="10">
        <v>1606.3</v>
      </c>
      <c r="G96" s="9" t="s">
        <v>27</v>
      </c>
      <c r="H96" s="11">
        <v>1600</v>
      </c>
      <c r="I96" s="119">
        <v>2045</v>
      </c>
      <c r="J96" s="24">
        <f t="shared" si="12"/>
        <v>1600</v>
      </c>
      <c r="K96" s="12">
        <v>1600</v>
      </c>
      <c r="L96" s="19">
        <f t="shared" si="11"/>
        <v>6.2999999999999545</v>
      </c>
      <c r="M96" s="12"/>
      <c r="N96" s="12">
        <v>1606.3</v>
      </c>
      <c r="O96" s="12">
        <v>1600</v>
      </c>
      <c r="P96" s="12">
        <f>N96-O96</f>
        <v>6.2999999999999545</v>
      </c>
      <c r="Q96" s="12"/>
      <c r="R96" s="12"/>
      <c r="S96" s="12"/>
      <c r="T96" s="13"/>
      <c r="U96" s="135">
        <v>7</v>
      </c>
      <c r="V96" s="14">
        <f t="shared" si="10"/>
        <v>1600</v>
      </c>
      <c r="W96" s="15"/>
    </row>
    <row r="97" spans="1:23" ht="50.25" customHeight="1" x14ac:dyDescent="0.2">
      <c r="A97" s="7">
        <v>92</v>
      </c>
      <c r="B97" s="16" t="s">
        <v>87</v>
      </c>
      <c r="C97" s="9" t="s">
        <v>25</v>
      </c>
      <c r="D97" s="9" t="s">
        <v>40</v>
      </c>
      <c r="E97" s="9">
        <v>20</v>
      </c>
      <c r="F97" s="10">
        <v>1855</v>
      </c>
      <c r="G97" s="9" t="s">
        <v>27</v>
      </c>
      <c r="H97" s="11">
        <v>1854</v>
      </c>
      <c r="I97" s="119">
        <v>2135</v>
      </c>
      <c r="J97" s="24">
        <f t="shared" si="12"/>
        <v>1854</v>
      </c>
      <c r="K97" s="12">
        <v>1854</v>
      </c>
      <c r="L97" s="19">
        <f t="shared" si="11"/>
        <v>1</v>
      </c>
      <c r="M97" s="12"/>
      <c r="N97" s="12">
        <v>1855</v>
      </c>
      <c r="O97" s="12">
        <v>1854</v>
      </c>
      <c r="P97" s="12">
        <f>N97-O97</f>
        <v>1</v>
      </c>
      <c r="Q97" s="12"/>
      <c r="R97" s="12"/>
      <c r="S97" s="12"/>
      <c r="T97" s="13"/>
      <c r="U97" s="135"/>
      <c r="V97" s="14">
        <f t="shared" si="10"/>
        <v>1854</v>
      </c>
      <c r="W97" s="15"/>
    </row>
    <row r="98" spans="1:23" ht="33.75" customHeight="1" x14ac:dyDescent="0.2">
      <c r="A98" s="7">
        <v>93</v>
      </c>
      <c r="B98" s="16" t="s">
        <v>88</v>
      </c>
      <c r="C98" s="9" t="s">
        <v>25</v>
      </c>
      <c r="D98" s="9" t="s">
        <v>40</v>
      </c>
      <c r="E98" s="9">
        <v>28</v>
      </c>
      <c r="F98" s="10">
        <v>1866</v>
      </c>
      <c r="G98" s="9" t="s">
        <v>27</v>
      </c>
      <c r="H98" s="11">
        <v>1865</v>
      </c>
      <c r="I98" s="92">
        <v>4360</v>
      </c>
      <c r="J98" s="94">
        <f>H98+H99</f>
        <v>3825</v>
      </c>
      <c r="K98" s="12">
        <v>1865</v>
      </c>
      <c r="L98" s="19">
        <f t="shared" si="11"/>
        <v>1</v>
      </c>
      <c r="M98" s="12"/>
      <c r="N98" s="12">
        <v>1664.9</v>
      </c>
      <c r="O98" s="12">
        <f>N98</f>
        <v>1664.9</v>
      </c>
      <c r="P98" s="12"/>
      <c r="Q98" s="12"/>
      <c r="R98" s="12"/>
      <c r="S98" s="12">
        <f>F98-N98</f>
        <v>201.09999999999991</v>
      </c>
      <c r="T98" s="13"/>
      <c r="U98" s="96">
        <v>11</v>
      </c>
      <c r="V98" s="14">
        <f t="shared" si="10"/>
        <v>1664.9</v>
      </c>
      <c r="W98" s="15"/>
    </row>
    <row r="99" spans="1:23" ht="33.75" customHeight="1" x14ac:dyDescent="0.2">
      <c r="A99" s="7">
        <v>94</v>
      </c>
      <c r="B99" s="16" t="s">
        <v>88</v>
      </c>
      <c r="C99" s="9" t="s">
        <v>25</v>
      </c>
      <c r="D99" s="9" t="s">
        <v>28</v>
      </c>
      <c r="E99" s="9">
        <v>25</v>
      </c>
      <c r="F99" s="10">
        <v>2177.4</v>
      </c>
      <c r="G99" s="9" t="s">
        <v>27</v>
      </c>
      <c r="H99" s="11">
        <v>1960</v>
      </c>
      <c r="I99" s="41"/>
      <c r="J99" s="95"/>
      <c r="K99" s="12">
        <v>1960</v>
      </c>
      <c r="L99" s="19">
        <f t="shared" si="11"/>
        <v>217.40000000000009</v>
      </c>
      <c r="M99" s="12"/>
      <c r="N99" s="12">
        <v>2177.4</v>
      </c>
      <c r="O99" s="12">
        <v>1960</v>
      </c>
      <c r="P99" s="12">
        <f>N99-O99</f>
        <v>217.40000000000009</v>
      </c>
      <c r="Q99" s="12"/>
      <c r="R99" s="12"/>
      <c r="S99" s="12"/>
      <c r="T99" s="13"/>
      <c r="U99" s="27"/>
      <c r="V99" s="14">
        <f t="shared" si="10"/>
        <v>1960</v>
      </c>
      <c r="W99" s="15"/>
    </row>
    <row r="100" spans="1:23" ht="33.75" customHeight="1" x14ac:dyDescent="0.2">
      <c r="A100" s="7">
        <v>95</v>
      </c>
      <c r="B100" s="16" t="s">
        <v>89</v>
      </c>
      <c r="C100" s="9" t="s">
        <v>25</v>
      </c>
      <c r="D100" s="9" t="s">
        <v>40</v>
      </c>
      <c r="E100" s="9">
        <v>10</v>
      </c>
      <c r="F100" s="10">
        <v>1447.8</v>
      </c>
      <c r="G100" s="9" t="s">
        <v>27</v>
      </c>
      <c r="H100" s="11">
        <v>1200</v>
      </c>
      <c r="I100" s="117">
        <v>2130</v>
      </c>
      <c r="J100" s="44">
        <f>O100</f>
        <v>1200</v>
      </c>
      <c r="K100" s="12">
        <v>1200</v>
      </c>
      <c r="L100" s="19">
        <f t="shared" si="11"/>
        <v>247.79999999999995</v>
      </c>
      <c r="M100" s="12"/>
      <c r="N100" s="12">
        <v>1447.8</v>
      </c>
      <c r="O100" s="12">
        <v>1200</v>
      </c>
      <c r="P100" s="12">
        <f>N100-O100</f>
        <v>247.79999999999995</v>
      </c>
      <c r="Q100" s="12"/>
      <c r="R100" s="12"/>
      <c r="S100" s="12"/>
      <c r="T100" s="13"/>
      <c r="U100" s="135">
        <v>7</v>
      </c>
      <c r="V100" s="14">
        <f t="shared" si="10"/>
        <v>1200</v>
      </c>
      <c r="W100" s="15"/>
    </row>
    <row r="101" spans="1:23" ht="33.75" customHeight="1" x14ac:dyDescent="0.2">
      <c r="A101" s="7">
        <v>96</v>
      </c>
      <c r="B101" s="16" t="s">
        <v>90</v>
      </c>
      <c r="C101" s="9" t="s">
        <v>25</v>
      </c>
      <c r="D101" s="9" t="s">
        <v>35</v>
      </c>
      <c r="E101" s="9">
        <v>53</v>
      </c>
      <c r="F101" s="10">
        <v>673</v>
      </c>
      <c r="G101" s="9" t="s">
        <v>27</v>
      </c>
      <c r="H101" s="11">
        <v>661</v>
      </c>
      <c r="I101" s="92">
        <v>4218</v>
      </c>
      <c r="J101" s="94">
        <f>H101+O102</f>
        <v>1342.6</v>
      </c>
      <c r="K101" s="12">
        <v>661</v>
      </c>
      <c r="L101" s="19">
        <f t="shared" si="11"/>
        <v>12</v>
      </c>
      <c r="M101" s="12"/>
      <c r="N101" s="12">
        <v>641.6</v>
      </c>
      <c r="O101" s="12">
        <f>N101</f>
        <v>641.6</v>
      </c>
      <c r="P101" s="12"/>
      <c r="Q101" s="12"/>
      <c r="R101" s="12"/>
      <c r="S101" s="12">
        <f>F101-N101</f>
        <v>31.399999999999977</v>
      </c>
      <c r="T101" s="13"/>
      <c r="U101" s="96">
        <v>6</v>
      </c>
      <c r="V101" s="14">
        <f t="shared" si="10"/>
        <v>641.6</v>
      </c>
      <c r="W101" s="15"/>
    </row>
    <row r="102" spans="1:23" ht="33.75" customHeight="1" x14ac:dyDescent="0.2">
      <c r="A102" s="7">
        <v>97</v>
      </c>
      <c r="B102" s="16" t="s">
        <v>90</v>
      </c>
      <c r="C102" s="9" t="s">
        <v>25</v>
      </c>
      <c r="D102" s="9" t="s">
        <v>35</v>
      </c>
      <c r="E102" s="9">
        <v>55</v>
      </c>
      <c r="F102" s="10">
        <v>1634.2</v>
      </c>
      <c r="G102" s="9" t="s">
        <v>27</v>
      </c>
      <c r="H102" s="11">
        <v>1633</v>
      </c>
      <c r="I102" s="41"/>
      <c r="J102" s="95"/>
      <c r="K102" s="12">
        <v>1633</v>
      </c>
      <c r="L102" s="19">
        <f t="shared" si="11"/>
        <v>1.2000000000000455</v>
      </c>
      <c r="M102" s="12"/>
      <c r="N102" s="12">
        <v>681.6</v>
      </c>
      <c r="O102" s="12">
        <f>N102</f>
        <v>681.6</v>
      </c>
      <c r="P102" s="12"/>
      <c r="Q102" s="12"/>
      <c r="R102" s="12"/>
      <c r="S102" s="12">
        <f>F102-N102</f>
        <v>952.6</v>
      </c>
      <c r="T102" s="13"/>
      <c r="U102" s="27"/>
      <c r="V102" s="14">
        <f t="shared" si="10"/>
        <v>681.6</v>
      </c>
      <c r="W102" s="15"/>
    </row>
    <row r="103" spans="1:23" ht="33.75" customHeight="1" x14ac:dyDescent="0.2">
      <c r="A103" s="7">
        <v>98</v>
      </c>
      <c r="B103" s="16" t="s">
        <v>91</v>
      </c>
      <c r="C103" s="9" t="s">
        <v>25</v>
      </c>
      <c r="D103" s="9" t="s">
        <v>26</v>
      </c>
      <c r="E103" s="9">
        <v>196</v>
      </c>
      <c r="F103" s="10">
        <v>701.7</v>
      </c>
      <c r="G103" s="9" t="s">
        <v>27</v>
      </c>
      <c r="H103" s="11">
        <v>700</v>
      </c>
      <c r="I103" s="23">
        <v>2493</v>
      </c>
      <c r="J103" s="24">
        <f>O103</f>
        <v>700</v>
      </c>
      <c r="K103" s="12">
        <v>700</v>
      </c>
      <c r="L103" s="12">
        <f t="shared" si="11"/>
        <v>1.7000000000000455</v>
      </c>
      <c r="M103" s="12"/>
      <c r="N103" s="12">
        <v>701.7</v>
      </c>
      <c r="O103" s="12">
        <v>700</v>
      </c>
      <c r="P103" s="12">
        <f>N103-O103</f>
        <v>1.7000000000000455</v>
      </c>
      <c r="Q103" s="12"/>
      <c r="R103" s="12"/>
      <c r="S103" s="12"/>
      <c r="T103" s="13"/>
      <c r="U103" s="25">
        <v>4</v>
      </c>
      <c r="V103" s="14">
        <f t="shared" si="10"/>
        <v>700</v>
      </c>
      <c r="W103" s="15"/>
    </row>
    <row r="104" spans="1:23" ht="33.75" customHeight="1" x14ac:dyDescent="0.2">
      <c r="A104" s="7">
        <v>99</v>
      </c>
      <c r="B104" s="16" t="s">
        <v>92</v>
      </c>
      <c r="C104" s="9" t="s">
        <v>25</v>
      </c>
      <c r="D104" s="9" t="s">
        <v>49</v>
      </c>
      <c r="E104" s="9">
        <v>95</v>
      </c>
      <c r="F104" s="10">
        <v>1459.3</v>
      </c>
      <c r="G104" s="9" t="s">
        <v>27</v>
      </c>
      <c r="H104" s="11">
        <v>1440</v>
      </c>
      <c r="I104" s="92">
        <v>3205</v>
      </c>
      <c r="J104" s="94">
        <f>O104+O105</f>
        <v>1736</v>
      </c>
      <c r="K104" s="12">
        <v>1440</v>
      </c>
      <c r="L104" s="12">
        <f t="shared" si="11"/>
        <v>19.299999999999955</v>
      </c>
      <c r="M104" s="12"/>
      <c r="N104" s="12">
        <v>1459.3</v>
      </c>
      <c r="O104" s="12">
        <v>1440</v>
      </c>
      <c r="P104" s="12">
        <f>N104-O104</f>
        <v>19.299999999999955</v>
      </c>
      <c r="Q104" s="12"/>
      <c r="R104" s="12"/>
      <c r="S104" s="12"/>
      <c r="T104" s="13"/>
      <c r="U104" s="96">
        <v>11</v>
      </c>
      <c r="V104" s="14">
        <f t="shared" si="10"/>
        <v>1440</v>
      </c>
      <c r="W104" s="15"/>
    </row>
    <row r="105" spans="1:23" ht="33.75" customHeight="1" x14ac:dyDescent="0.2">
      <c r="A105" s="7">
        <v>100</v>
      </c>
      <c r="B105" s="16" t="s">
        <v>92</v>
      </c>
      <c r="C105" s="9" t="s">
        <v>25</v>
      </c>
      <c r="D105" s="9" t="s">
        <v>35</v>
      </c>
      <c r="E105" s="9">
        <v>56</v>
      </c>
      <c r="F105" s="10">
        <v>662.8</v>
      </c>
      <c r="G105" s="9" t="s">
        <v>27</v>
      </c>
      <c r="H105" s="11">
        <v>662</v>
      </c>
      <c r="I105" s="93"/>
      <c r="J105" s="95"/>
      <c r="K105" s="12">
        <v>662</v>
      </c>
      <c r="L105" s="19">
        <f t="shared" si="11"/>
        <v>0.79999999999995453</v>
      </c>
      <c r="M105" s="12"/>
      <c r="N105" s="12">
        <v>296</v>
      </c>
      <c r="O105" s="12">
        <f>N105</f>
        <v>296</v>
      </c>
      <c r="P105" s="12"/>
      <c r="Q105" s="12"/>
      <c r="R105" s="12"/>
      <c r="S105" s="12">
        <f>F105-N105</f>
        <v>366.79999999999995</v>
      </c>
      <c r="T105" s="13"/>
      <c r="U105" s="95"/>
      <c r="V105" s="14">
        <f t="shared" si="10"/>
        <v>296</v>
      </c>
      <c r="W105" s="15"/>
    </row>
    <row r="106" spans="1:23" ht="33.75" customHeight="1" x14ac:dyDescent="0.2">
      <c r="A106" s="7">
        <v>101</v>
      </c>
      <c r="B106" s="16" t="s">
        <v>93</v>
      </c>
      <c r="C106" s="9" t="s">
        <v>25</v>
      </c>
      <c r="D106" s="9" t="s">
        <v>40</v>
      </c>
      <c r="E106" s="9">
        <v>12</v>
      </c>
      <c r="F106" s="10">
        <v>838.6</v>
      </c>
      <c r="G106" s="9" t="s">
        <v>27</v>
      </c>
      <c r="H106" s="11">
        <v>830</v>
      </c>
      <c r="I106" s="23">
        <v>1420</v>
      </c>
      <c r="J106" s="24">
        <f>O106</f>
        <v>830</v>
      </c>
      <c r="K106" s="12">
        <v>830</v>
      </c>
      <c r="L106" s="19">
        <f t="shared" si="11"/>
        <v>8.6000000000000227</v>
      </c>
      <c r="M106" s="12"/>
      <c r="N106" s="12">
        <v>838.6</v>
      </c>
      <c r="O106" s="12">
        <v>830</v>
      </c>
      <c r="P106" s="12">
        <f>N106-O106</f>
        <v>8.6000000000000227</v>
      </c>
      <c r="Q106" s="12"/>
      <c r="R106" s="12"/>
      <c r="S106" s="12"/>
      <c r="T106" s="13"/>
      <c r="U106" s="25">
        <v>5</v>
      </c>
      <c r="V106" s="14">
        <f t="shared" si="10"/>
        <v>830</v>
      </c>
      <c r="W106" s="15"/>
    </row>
    <row r="107" spans="1:23" ht="33.75" customHeight="1" x14ac:dyDescent="0.2">
      <c r="A107" s="7">
        <v>102</v>
      </c>
      <c r="B107" s="16" t="s">
        <v>94</v>
      </c>
      <c r="C107" s="9" t="s">
        <v>25</v>
      </c>
      <c r="D107" s="9" t="s">
        <v>26</v>
      </c>
      <c r="E107" s="9">
        <v>157</v>
      </c>
      <c r="F107" s="10">
        <v>1562.1</v>
      </c>
      <c r="G107" s="9" t="s">
        <v>27</v>
      </c>
      <c r="H107" s="11">
        <v>1560</v>
      </c>
      <c r="I107" s="103">
        <v>2650</v>
      </c>
      <c r="J107" s="105">
        <f>O107+O108</f>
        <v>3000</v>
      </c>
      <c r="K107" s="12">
        <v>1560</v>
      </c>
      <c r="L107" s="12">
        <f t="shared" si="11"/>
        <v>2.0999999999999091</v>
      </c>
      <c r="M107" s="12"/>
      <c r="N107" s="12">
        <v>1562.1</v>
      </c>
      <c r="O107" s="12">
        <v>1560</v>
      </c>
      <c r="P107" s="12">
        <f>N107-O107</f>
        <v>2.0999999999999091</v>
      </c>
      <c r="Q107" s="12"/>
      <c r="R107" s="12"/>
      <c r="S107" s="12"/>
      <c r="T107" s="13"/>
      <c r="U107" s="96">
        <v>8</v>
      </c>
      <c r="V107" s="14">
        <f t="shared" si="10"/>
        <v>1560</v>
      </c>
      <c r="W107" s="15"/>
    </row>
    <row r="108" spans="1:23" ht="33.75" customHeight="1" x14ac:dyDescent="0.2">
      <c r="A108" s="7">
        <v>103</v>
      </c>
      <c r="B108" s="16" t="s">
        <v>94</v>
      </c>
      <c r="C108" s="9" t="s">
        <v>25</v>
      </c>
      <c r="D108" s="9" t="s">
        <v>35</v>
      </c>
      <c r="E108" s="9">
        <v>8</v>
      </c>
      <c r="F108" s="10">
        <v>1488</v>
      </c>
      <c r="G108" s="9" t="s">
        <v>27</v>
      </c>
      <c r="H108" s="11">
        <v>1440</v>
      </c>
      <c r="I108" s="104"/>
      <c r="J108" s="106"/>
      <c r="K108" s="12">
        <v>1440</v>
      </c>
      <c r="L108" s="19">
        <f t="shared" si="11"/>
        <v>48</v>
      </c>
      <c r="M108" s="12"/>
      <c r="N108" s="12">
        <v>1488</v>
      </c>
      <c r="O108" s="12">
        <v>1440</v>
      </c>
      <c r="P108" s="12">
        <f>N108-O108</f>
        <v>48</v>
      </c>
      <c r="Q108" s="12"/>
      <c r="R108" s="12"/>
      <c r="S108" s="12"/>
      <c r="T108" s="13"/>
      <c r="U108" s="95"/>
      <c r="V108" s="14">
        <f t="shared" si="10"/>
        <v>1440</v>
      </c>
      <c r="W108" s="15"/>
    </row>
    <row r="109" spans="1:23" ht="19.5" customHeight="1" x14ac:dyDescent="0.2">
      <c r="A109" s="7">
        <v>104</v>
      </c>
      <c r="B109" s="16" t="s">
        <v>95</v>
      </c>
      <c r="C109" s="9" t="s">
        <v>25</v>
      </c>
      <c r="D109" s="9" t="s">
        <v>68</v>
      </c>
      <c r="E109" s="9">
        <v>144</v>
      </c>
      <c r="F109" s="10">
        <v>1408</v>
      </c>
      <c r="G109" s="9" t="s">
        <v>27</v>
      </c>
      <c r="H109" s="11">
        <v>1408</v>
      </c>
      <c r="I109" s="92">
        <v>3560</v>
      </c>
      <c r="J109" s="94" t="e">
        <f>O109+O110+#REF!</f>
        <v>#REF!</v>
      </c>
      <c r="K109" s="12">
        <v>1408</v>
      </c>
      <c r="L109" s="12"/>
      <c r="M109" s="12"/>
      <c r="N109" s="12">
        <v>1408</v>
      </c>
      <c r="O109" s="12">
        <v>1408</v>
      </c>
      <c r="P109" s="12"/>
      <c r="Q109" s="12"/>
      <c r="R109" s="12"/>
      <c r="S109" s="12"/>
      <c r="T109" s="13"/>
      <c r="U109" s="96">
        <v>7</v>
      </c>
      <c r="V109" s="14">
        <f t="shared" si="10"/>
        <v>1408</v>
      </c>
      <c r="W109" s="15"/>
    </row>
    <row r="110" spans="1:23" ht="19.5" customHeight="1" x14ac:dyDescent="0.2">
      <c r="A110" s="7">
        <v>105</v>
      </c>
      <c r="B110" s="16" t="s">
        <v>95</v>
      </c>
      <c r="C110" s="9" t="s">
        <v>25</v>
      </c>
      <c r="D110" s="9" t="s">
        <v>35</v>
      </c>
      <c r="E110" s="9">
        <v>48</v>
      </c>
      <c r="F110" s="10">
        <v>728</v>
      </c>
      <c r="G110" s="9" t="s">
        <v>27</v>
      </c>
      <c r="H110" s="11">
        <v>715</v>
      </c>
      <c r="I110" s="116"/>
      <c r="J110" s="115"/>
      <c r="K110" s="12">
        <v>715</v>
      </c>
      <c r="L110" s="19">
        <f>F110-K110</f>
        <v>13</v>
      </c>
      <c r="M110" s="12"/>
      <c r="N110" s="12">
        <v>728</v>
      </c>
      <c r="O110" s="12">
        <v>715</v>
      </c>
      <c r="P110" s="12">
        <f>N110-O110</f>
        <v>13</v>
      </c>
      <c r="Q110" s="12"/>
      <c r="R110" s="12"/>
      <c r="S110" s="12"/>
      <c r="T110" s="13"/>
      <c r="U110" s="115"/>
      <c r="V110" s="14">
        <f t="shared" si="10"/>
        <v>715</v>
      </c>
      <c r="W110" s="15"/>
    </row>
    <row r="111" spans="1:23" ht="19.5" customHeight="1" x14ac:dyDescent="0.2">
      <c r="A111" s="7">
        <v>106</v>
      </c>
      <c r="B111" s="16" t="s">
        <v>96</v>
      </c>
      <c r="C111" s="9" t="s">
        <v>25</v>
      </c>
      <c r="D111" s="9" t="s">
        <v>26</v>
      </c>
      <c r="E111" s="9">
        <v>151</v>
      </c>
      <c r="F111" s="10">
        <v>1068</v>
      </c>
      <c r="G111" s="9" t="s">
        <v>27</v>
      </c>
      <c r="H111" s="11">
        <v>1056</v>
      </c>
      <c r="I111" s="17">
        <v>2136</v>
      </c>
      <c r="J111" s="94">
        <f>H111+H112</f>
        <v>2136</v>
      </c>
      <c r="K111" s="12">
        <v>1056</v>
      </c>
      <c r="L111" s="12">
        <f t="shared" ref="L111:L125" si="13">F111-K111</f>
        <v>12</v>
      </c>
      <c r="M111" s="12"/>
      <c r="N111" s="12">
        <v>1068</v>
      </c>
      <c r="O111" s="12">
        <v>1056</v>
      </c>
      <c r="P111" s="12">
        <f>N111-O111</f>
        <v>12</v>
      </c>
      <c r="Q111" s="12"/>
      <c r="R111" s="12"/>
      <c r="S111" s="12"/>
      <c r="T111" s="13"/>
      <c r="U111" s="18">
        <v>3</v>
      </c>
      <c r="V111" s="14">
        <f t="shared" si="10"/>
        <v>1056</v>
      </c>
      <c r="W111" s="15"/>
    </row>
    <row r="112" spans="1:23" ht="19.5" customHeight="1" x14ac:dyDescent="0.2">
      <c r="A112" s="7">
        <v>107</v>
      </c>
      <c r="B112" s="16" t="s">
        <v>96</v>
      </c>
      <c r="C112" s="9" t="s">
        <v>25</v>
      </c>
      <c r="D112" s="9" t="s">
        <v>28</v>
      </c>
      <c r="E112" s="9">
        <v>111</v>
      </c>
      <c r="F112" s="10">
        <v>1094</v>
      </c>
      <c r="G112" s="9" t="s">
        <v>27</v>
      </c>
      <c r="H112" s="11">
        <v>1080</v>
      </c>
      <c r="I112" s="41"/>
      <c r="J112" s="95"/>
      <c r="K112" s="12">
        <v>1080</v>
      </c>
      <c r="L112" s="12">
        <f t="shared" si="13"/>
        <v>14</v>
      </c>
      <c r="M112" s="12"/>
      <c r="N112" s="12">
        <v>1015.2</v>
      </c>
      <c r="O112" s="12">
        <f>N112</f>
        <v>1015.2</v>
      </c>
      <c r="P112" s="12"/>
      <c r="Q112" s="12"/>
      <c r="R112" s="12"/>
      <c r="S112" s="12">
        <f>F112-N112</f>
        <v>78.799999999999955</v>
      </c>
      <c r="T112" s="13"/>
      <c r="U112" s="27"/>
      <c r="V112" s="14">
        <f t="shared" si="10"/>
        <v>1015.2</v>
      </c>
      <c r="W112" s="15"/>
    </row>
    <row r="113" spans="1:23" ht="19.5" customHeight="1" x14ac:dyDescent="0.2">
      <c r="A113" s="7">
        <v>108</v>
      </c>
      <c r="B113" s="16" t="s">
        <v>97</v>
      </c>
      <c r="C113" s="30" t="s">
        <v>25</v>
      </c>
      <c r="D113" s="30" t="s">
        <v>26</v>
      </c>
      <c r="E113" s="30">
        <v>138</v>
      </c>
      <c r="F113" s="10">
        <v>712.4</v>
      </c>
      <c r="G113" s="30" t="s">
        <v>27</v>
      </c>
      <c r="H113" s="31">
        <v>704</v>
      </c>
      <c r="I113" s="99">
        <v>1424</v>
      </c>
      <c r="J113" s="101">
        <f>O113+O114</f>
        <v>1424</v>
      </c>
      <c r="K113" s="12">
        <v>704</v>
      </c>
      <c r="L113" s="12">
        <f t="shared" si="13"/>
        <v>8.3999999999999773</v>
      </c>
      <c r="M113" s="12"/>
      <c r="N113" s="34">
        <v>712.4</v>
      </c>
      <c r="O113" s="34">
        <v>704</v>
      </c>
      <c r="P113" s="34">
        <f t="shared" ref="P113:P120" si="14">N113-O113</f>
        <v>8.3999999999999773</v>
      </c>
      <c r="Q113" s="34"/>
      <c r="R113" s="34"/>
      <c r="S113" s="34"/>
      <c r="T113" s="36"/>
      <c r="U113" s="96"/>
      <c r="V113" s="14">
        <f t="shared" si="10"/>
        <v>704</v>
      </c>
      <c r="W113" s="15"/>
    </row>
    <row r="114" spans="1:23" ht="19.5" customHeight="1" x14ac:dyDescent="0.2">
      <c r="A114" s="7">
        <v>109</v>
      </c>
      <c r="B114" s="16" t="s">
        <v>97</v>
      </c>
      <c r="C114" s="30" t="s">
        <v>25</v>
      </c>
      <c r="D114" s="30" t="s">
        <v>28</v>
      </c>
      <c r="E114" s="30">
        <v>106</v>
      </c>
      <c r="F114" s="10">
        <v>735</v>
      </c>
      <c r="G114" s="30" t="s">
        <v>27</v>
      </c>
      <c r="H114" s="31">
        <v>720</v>
      </c>
      <c r="I114" s="100"/>
      <c r="J114" s="102"/>
      <c r="K114" s="12">
        <v>720</v>
      </c>
      <c r="L114" s="12">
        <f t="shared" si="13"/>
        <v>15</v>
      </c>
      <c r="M114" s="12"/>
      <c r="N114" s="34">
        <v>735</v>
      </c>
      <c r="O114" s="34">
        <v>720</v>
      </c>
      <c r="P114" s="34">
        <f t="shared" si="14"/>
        <v>15</v>
      </c>
      <c r="Q114" s="34"/>
      <c r="R114" s="34"/>
      <c r="S114" s="34"/>
      <c r="T114" s="36"/>
      <c r="U114" s="95"/>
      <c r="V114" s="14">
        <f t="shared" si="10"/>
        <v>720</v>
      </c>
      <c r="W114" s="15"/>
    </row>
    <row r="115" spans="1:23" ht="33.75" customHeight="1" x14ac:dyDescent="0.2">
      <c r="A115" s="7">
        <v>110</v>
      </c>
      <c r="B115" s="16" t="s">
        <v>98</v>
      </c>
      <c r="C115" s="9" t="s">
        <v>25</v>
      </c>
      <c r="D115" s="9" t="s">
        <v>28</v>
      </c>
      <c r="E115" s="9">
        <v>47</v>
      </c>
      <c r="F115" s="10">
        <v>736</v>
      </c>
      <c r="G115" s="9" t="s">
        <v>27</v>
      </c>
      <c r="H115" s="11">
        <v>720</v>
      </c>
      <c r="I115" s="43">
        <v>720</v>
      </c>
      <c r="J115" s="44">
        <f>O115</f>
        <v>720</v>
      </c>
      <c r="K115" s="12">
        <v>720</v>
      </c>
      <c r="L115" s="19">
        <f t="shared" si="13"/>
        <v>16</v>
      </c>
      <c r="M115" s="12"/>
      <c r="N115" s="12">
        <v>736</v>
      </c>
      <c r="O115" s="12">
        <v>720</v>
      </c>
      <c r="P115" s="12">
        <f t="shared" si="14"/>
        <v>16</v>
      </c>
      <c r="Q115" s="12"/>
      <c r="R115" s="12"/>
      <c r="S115" s="12"/>
      <c r="T115" s="13"/>
      <c r="U115" s="25">
        <v>6</v>
      </c>
      <c r="V115" s="14">
        <f t="shared" si="10"/>
        <v>720</v>
      </c>
      <c r="W115" s="15"/>
    </row>
    <row r="116" spans="1:23" ht="33.75" customHeight="1" x14ac:dyDescent="0.2">
      <c r="A116" s="7">
        <v>111</v>
      </c>
      <c r="B116" s="16" t="s">
        <v>99</v>
      </c>
      <c r="C116" s="46" t="s">
        <v>25</v>
      </c>
      <c r="D116" s="46" t="s">
        <v>26</v>
      </c>
      <c r="E116" s="46">
        <v>170</v>
      </c>
      <c r="F116" s="10">
        <v>1368.1</v>
      </c>
      <c r="G116" s="46" t="s">
        <v>27</v>
      </c>
      <c r="H116" s="10">
        <v>1368</v>
      </c>
      <c r="I116" s="39">
        <v>2808</v>
      </c>
      <c r="J116" s="105">
        <f>O116+O117+O118</f>
        <v>2808</v>
      </c>
      <c r="K116" s="12">
        <v>1368</v>
      </c>
      <c r="L116" s="12">
        <f t="shared" si="13"/>
        <v>9.9999999999909051E-2</v>
      </c>
      <c r="M116" s="12"/>
      <c r="N116" s="47">
        <v>1368.1</v>
      </c>
      <c r="O116" s="47">
        <v>1368</v>
      </c>
      <c r="P116" s="47">
        <f t="shared" si="14"/>
        <v>9.9999999999909051E-2</v>
      </c>
      <c r="Q116" s="12"/>
      <c r="R116" s="12"/>
      <c r="S116" s="12"/>
      <c r="T116" s="13"/>
      <c r="U116" s="18">
        <v>6</v>
      </c>
      <c r="V116" s="14">
        <f t="shared" si="10"/>
        <v>1368</v>
      </c>
      <c r="W116" s="15"/>
    </row>
    <row r="117" spans="1:23" ht="33.75" customHeight="1" x14ac:dyDescent="0.2">
      <c r="A117" s="7">
        <v>112</v>
      </c>
      <c r="B117" s="16" t="s">
        <v>99</v>
      </c>
      <c r="C117" s="48" t="s">
        <v>25</v>
      </c>
      <c r="D117" s="46" t="s">
        <v>38</v>
      </c>
      <c r="E117" s="48">
        <v>191</v>
      </c>
      <c r="F117" s="10">
        <v>841</v>
      </c>
      <c r="G117" s="48" t="s">
        <v>27</v>
      </c>
      <c r="H117" s="10">
        <v>830</v>
      </c>
      <c r="I117" s="121"/>
      <c r="J117" s="122"/>
      <c r="K117" s="12">
        <v>830</v>
      </c>
      <c r="L117" s="19">
        <f t="shared" si="13"/>
        <v>11</v>
      </c>
      <c r="M117" s="12"/>
      <c r="N117" s="47">
        <v>841</v>
      </c>
      <c r="O117" s="47">
        <v>830</v>
      </c>
      <c r="P117" s="47">
        <f t="shared" si="14"/>
        <v>11</v>
      </c>
      <c r="Q117" s="12"/>
      <c r="R117" s="12"/>
      <c r="S117" s="12"/>
      <c r="T117" s="13"/>
      <c r="U117" s="115"/>
      <c r="V117" s="14">
        <f t="shared" si="10"/>
        <v>830</v>
      </c>
      <c r="W117" s="15"/>
    </row>
    <row r="118" spans="1:23" ht="33.75" customHeight="1" x14ac:dyDescent="0.2">
      <c r="A118" s="7">
        <v>113</v>
      </c>
      <c r="B118" s="16" t="s">
        <v>99</v>
      </c>
      <c r="C118" s="46" t="s">
        <v>25</v>
      </c>
      <c r="D118" s="46" t="s">
        <v>28</v>
      </c>
      <c r="E118" s="46">
        <v>1</v>
      </c>
      <c r="F118" s="10">
        <v>623</v>
      </c>
      <c r="G118" s="46" t="s">
        <v>27</v>
      </c>
      <c r="H118" s="10">
        <v>610</v>
      </c>
      <c r="I118" s="104"/>
      <c r="J118" s="49"/>
      <c r="K118" s="12">
        <v>610</v>
      </c>
      <c r="L118" s="19">
        <f t="shared" si="13"/>
        <v>13</v>
      </c>
      <c r="M118" s="12"/>
      <c r="N118" s="47">
        <v>623</v>
      </c>
      <c r="O118" s="47">
        <v>610</v>
      </c>
      <c r="P118" s="47">
        <f t="shared" si="14"/>
        <v>13</v>
      </c>
      <c r="Q118" s="12"/>
      <c r="R118" s="12"/>
      <c r="S118" s="12"/>
      <c r="T118" s="13"/>
      <c r="U118" s="95"/>
      <c r="V118" s="14">
        <f t="shared" si="10"/>
        <v>610</v>
      </c>
      <c r="W118" s="15"/>
    </row>
    <row r="119" spans="1:23" ht="19.5" customHeight="1" x14ac:dyDescent="0.2">
      <c r="A119" s="7">
        <v>114</v>
      </c>
      <c r="B119" s="16" t="s">
        <v>100</v>
      </c>
      <c r="C119" s="9" t="s">
        <v>25</v>
      </c>
      <c r="D119" s="9" t="s">
        <v>40</v>
      </c>
      <c r="E119" s="9">
        <v>16</v>
      </c>
      <c r="F119" s="10">
        <v>360.7</v>
      </c>
      <c r="G119" s="9" t="s">
        <v>27</v>
      </c>
      <c r="H119" s="11">
        <v>357</v>
      </c>
      <c r="I119" s="92">
        <v>3550</v>
      </c>
      <c r="J119" s="94">
        <f>O119+O120</f>
        <v>1896</v>
      </c>
      <c r="K119" s="12">
        <v>357</v>
      </c>
      <c r="L119" s="19">
        <f t="shared" si="13"/>
        <v>3.6999999999999886</v>
      </c>
      <c r="M119" s="12"/>
      <c r="N119" s="12">
        <v>360.7</v>
      </c>
      <c r="O119" s="12">
        <v>357</v>
      </c>
      <c r="P119" s="12">
        <f t="shared" si="14"/>
        <v>3.6999999999999886</v>
      </c>
      <c r="Q119" s="12"/>
      <c r="R119" s="12"/>
      <c r="S119" s="12"/>
      <c r="T119" s="13"/>
      <c r="U119" s="96">
        <v>5</v>
      </c>
      <c r="V119" s="14">
        <f t="shared" si="10"/>
        <v>357</v>
      </c>
      <c r="W119" s="15"/>
    </row>
    <row r="120" spans="1:23" ht="19.5" customHeight="1" x14ac:dyDescent="0.2">
      <c r="A120" s="7">
        <v>115</v>
      </c>
      <c r="B120" s="16" t="s">
        <v>100</v>
      </c>
      <c r="C120" s="9" t="s">
        <v>25</v>
      </c>
      <c r="D120" s="9" t="s">
        <v>40</v>
      </c>
      <c r="E120" s="9">
        <v>33</v>
      </c>
      <c r="F120" s="10">
        <v>1539.8</v>
      </c>
      <c r="G120" s="9" t="s">
        <v>27</v>
      </c>
      <c r="H120" s="11">
        <v>1539</v>
      </c>
      <c r="I120" s="93"/>
      <c r="J120" s="95"/>
      <c r="K120" s="12">
        <v>1539</v>
      </c>
      <c r="L120" s="19">
        <f t="shared" si="13"/>
        <v>0.79999999999995453</v>
      </c>
      <c r="M120" s="12"/>
      <c r="N120" s="12">
        <v>1539.8</v>
      </c>
      <c r="O120" s="12">
        <v>1539</v>
      </c>
      <c r="P120" s="12">
        <f t="shared" si="14"/>
        <v>0.79999999999995453</v>
      </c>
      <c r="Q120" s="12"/>
      <c r="R120" s="12"/>
      <c r="S120" s="12"/>
      <c r="T120" s="13"/>
      <c r="U120" s="95"/>
      <c r="V120" s="14">
        <f t="shared" si="10"/>
        <v>1539</v>
      </c>
      <c r="W120" s="15"/>
    </row>
    <row r="121" spans="1:23" ht="33.75" customHeight="1" x14ac:dyDescent="0.2">
      <c r="A121" s="7">
        <v>116</v>
      </c>
      <c r="B121" s="16" t="s">
        <v>101</v>
      </c>
      <c r="C121" s="30" t="s">
        <v>25</v>
      </c>
      <c r="D121" s="30" t="s">
        <v>26</v>
      </c>
      <c r="E121" s="30">
        <v>204</v>
      </c>
      <c r="F121" s="10">
        <v>1028.2</v>
      </c>
      <c r="G121" s="30" t="s">
        <v>27</v>
      </c>
      <c r="H121" s="31">
        <v>1022</v>
      </c>
      <c r="I121" s="50">
        <v>2102</v>
      </c>
      <c r="J121" s="33">
        <f>O121</f>
        <v>616.9</v>
      </c>
      <c r="K121" s="12">
        <v>1022</v>
      </c>
      <c r="L121" s="12">
        <f t="shared" si="13"/>
        <v>6.2000000000000455</v>
      </c>
      <c r="M121" s="12"/>
      <c r="N121" s="34">
        <v>616.9</v>
      </c>
      <c r="O121" s="34">
        <f>N121</f>
        <v>616.9</v>
      </c>
      <c r="P121" s="34"/>
      <c r="Q121" s="34"/>
      <c r="R121" s="34"/>
      <c r="S121" s="34">
        <f>F121-N121</f>
        <v>411.30000000000007</v>
      </c>
      <c r="T121" s="36"/>
      <c r="U121" s="37"/>
      <c r="V121" s="38">
        <f t="shared" si="10"/>
        <v>616.9</v>
      </c>
      <c r="W121" s="15"/>
    </row>
    <row r="122" spans="1:23" ht="33.75" customHeight="1" x14ac:dyDescent="0.2">
      <c r="A122" s="7">
        <v>117</v>
      </c>
      <c r="B122" s="16" t="s">
        <v>101</v>
      </c>
      <c r="C122" s="30" t="s">
        <v>25</v>
      </c>
      <c r="D122" s="30" t="s">
        <v>49</v>
      </c>
      <c r="E122" s="30">
        <v>98</v>
      </c>
      <c r="F122" s="10">
        <v>1104.5999999999999</v>
      </c>
      <c r="G122" s="30" t="s">
        <v>27</v>
      </c>
      <c r="H122" s="31">
        <v>1080</v>
      </c>
      <c r="I122" s="133"/>
      <c r="J122" s="33">
        <f>O122</f>
        <v>1080</v>
      </c>
      <c r="K122" s="12">
        <v>1080</v>
      </c>
      <c r="L122" s="12">
        <f t="shared" si="13"/>
        <v>24.599999999999909</v>
      </c>
      <c r="M122" s="12"/>
      <c r="N122" s="34">
        <v>1104.5999999999999</v>
      </c>
      <c r="O122" s="34">
        <v>1080</v>
      </c>
      <c r="P122" s="34">
        <f>N122-O122</f>
        <v>24.599999999999909</v>
      </c>
      <c r="Q122" s="34"/>
      <c r="R122" s="34"/>
      <c r="S122" s="34"/>
      <c r="T122" s="36"/>
      <c r="U122" s="134"/>
      <c r="V122" s="38">
        <f t="shared" si="10"/>
        <v>1080</v>
      </c>
      <c r="W122" s="15"/>
    </row>
    <row r="123" spans="1:23" ht="33.75" customHeight="1" x14ac:dyDescent="0.2">
      <c r="A123" s="7">
        <v>118</v>
      </c>
      <c r="B123" s="16" t="s">
        <v>102</v>
      </c>
      <c r="C123" s="9" t="s">
        <v>25</v>
      </c>
      <c r="D123" s="9" t="s">
        <v>26</v>
      </c>
      <c r="E123" s="9">
        <v>161</v>
      </c>
      <c r="F123" s="10">
        <v>1394.7</v>
      </c>
      <c r="G123" s="9" t="s">
        <v>27</v>
      </c>
      <c r="H123" s="11">
        <v>1392</v>
      </c>
      <c r="I123" s="92">
        <v>3201</v>
      </c>
      <c r="J123" s="94">
        <f>O123+O124</f>
        <v>3192</v>
      </c>
      <c r="K123" s="12">
        <v>1392</v>
      </c>
      <c r="L123" s="12">
        <f t="shared" si="13"/>
        <v>2.7000000000000455</v>
      </c>
      <c r="M123" s="12"/>
      <c r="N123" s="12">
        <v>1394.7</v>
      </c>
      <c r="O123" s="12">
        <v>1392</v>
      </c>
      <c r="P123" s="12">
        <f>N123-O123</f>
        <v>2.7000000000000455</v>
      </c>
      <c r="Q123" s="12"/>
      <c r="R123" s="12"/>
      <c r="S123" s="12"/>
      <c r="T123" s="13"/>
      <c r="U123" s="96">
        <v>3</v>
      </c>
      <c r="V123" s="14">
        <f t="shared" si="10"/>
        <v>1392</v>
      </c>
      <c r="W123" s="15"/>
    </row>
    <row r="124" spans="1:23" ht="33.75" customHeight="1" x14ac:dyDescent="0.2">
      <c r="A124" s="7">
        <v>119</v>
      </c>
      <c r="B124" s="16" t="s">
        <v>102</v>
      </c>
      <c r="C124" s="9" t="s">
        <v>25</v>
      </c>
      <c r="D124" s="9" t="s">
        <v>28</v>
      </c>
      <c r="E124" s="9">
        <v>5</v>
      </c>
      <c r="F124" s="10">
        <v>1836</v>
      </c>
      <c r="G124" s="9" t="s">
        <v>27</v>
      </c>
      <c r="H124" s="11">
        <v>1800</v>
      </c>
      <c r="I124" s="93"/>
      <c r="J124" s="95"/>
      <c r="K124" s="12">
        <v>1800</v>
      </c>
      <c r="L124" s="19">
        <f t="shared" si="13"/>
        <v>36</v>
      </c>
      <c r="M124" s="12"/>
      <c r="N124" s="12">
        <v>1836</v>
      </c>
      <c r="O124" s="12">
        <v>1800</v>
      </c>
      <c r="P124" s="12">
        <f>N124-O124</f>
        <v>36</v>
      </c>
      <c r="Q124" s="12"/>
      <c r="R124" s="12"/>
      <c r="S124" s="12"/>
      <c r="T124" s="13"/>
      <c r="U124" s="95"/>
      <c r="V124" s="14">
        <f t="shared" si="10"/>
        <v>1800</v>
      </c>
      <c r="W124" s="15"/>
    </row>
    <row r="125" spans="1:23" ht="33.75" customHeight="1" x14ac:dyDescent="0.2">
      <c r="A125" s="7">
        <v>120</v>
      </c>
      <c r="B125" s="16" t="s">
        <v>103</v>
      </c>
      <c r="C125" s="9" t="s">
        <v>25</v>
      </c>
      <c r="D125" s="9" t="s">
        <v>26</v>
      </c>
      <c r="E125" s="9">
        <v>175</v>
      </c>
      <c r="F125" s="10">
        <v>524.20000000000005</v>
      </c>
      <c r="G125" s="9" t="s">
        <v>27</v>
      </c>
      <c r="H125" s="11">
        <v>524</v>
      </c>
      <c r="I125" s="17">
        <v>3560</v>
      </c>
      <c r="J125" s="94">
        <f>O125+O126+O127</f>
        <v>3560</v>
      </c>
      <c r="K125" s="12">
        <v>524</v>
      </c>
      <c r="L125" s="12">
        <f t="shared" si="13"/>
        <v>0.20000000000004547</v>
      </c>
      <c r="M125" s="12"/>
      <c r="N125" s="12">
        <v>524.20000000000005</v>
      </c>
      <c r="O125" s="12">
        <v>524</v>
      </c>
      <c r="P125" s="12">
        <f>N125-O125</f>
        <v>0.20000000000004547</v>
      </c>
      <c r="Q125" s="12"/>
      <c r="R125" s="12"/>
      <c r="S125" s="12"/>
      <c r="T125" s="13"/>
      <c r="U125" s="18">
        <v>8</v>
      </c>
      <c r="V125" s="14">
        <f t="shared" si="10"/>
        <v>524</v>
      </c>
      <c r="W125" s="15"/>
    </row>
    <row r="126" spans="1:23" ht="33.75" customHeight="1" x14ac:dyDescent="0.2">
      <c r="A126" s="7">
        <v>121</v>
      </c>
      <c r="B126" s="16" t="s">
        <v>103</v>
      </c>
      <c r="C126" s="9" t="s">
        <v>25</v>
      </c>
      <c r="D126" s="9" t="s">
        <v>26</v>
      </c>
      <c r="E126" s="9">
        <v>195</v>
      </c>
      <c r="F126" s="10">
        <v>1236</v>
      </c>
      <c r="G126" s="9" t="s">
        <v>27</v>
      </c>
      <c r="H126" s="11">
        <v>1236</v>
      </c>
      <c r="I126" s="28"/>
      <c r="J126" s="115"/>
      <c r="K126" s="12">
        <v>1236</v>
      </c>
      <c r="L126" s="12"/>
      <c r="M126" s="12"/>
      <c r="N126" s="12">
        <v>1236</v>
      </c>
      <c r="O126" s="12">
        <v>1236</v>
      </c>
      <c r="P126" s="12"/>
      <c r="Q126" s="12"/>
      <c r="R126" s="12"/>
      <c r="S126" s="12"/>
      <c r="T126" s="13"/>
      <c r="U126" s="21"/>
      <c r="V126" s="14">
        <f t="shared" si="10"/>
        <v>1236</v>
      </c>
      <c r="W126" s="15"/>
    </row>
    <row r="127" spans="1:23" ht="33.75" customHeight="1" x14ac:dyDescent="0.2">
      <c r="A127" s="7">
        <v>122</v>
      </c>
      <c r="B127" s="16" t="s">
        <v>103</v>
      </c>
      <c r="C127" s="9" t="s">
        <v>25</v>
      </c>
      <c r="D127" s="9" t="s">
        <v>28</v>
      </c>
      <c r="E127" s="9">
        <v>6</v>
      </c>
      <c r="F127" s="10">
        <v>1875</v>
      </c>
      <c r="G127" s="9" t="s">
        <v>27</v>
      </c>
      <c r="H127" s="11">
        <v>1800</v>
      </c>
      <c r="I127" s="93"/>
      <c r="J127" s="95"/>
      <c r="K127" s="12">
        <v>1800</v>
      </c>
      <c r="L127" s="19">
        <f t="shared" ref="L127:L132" si="15">F127-K127</f>
        <v>75</v>
      </c>
      <c r="M127" s="12"/>
      <c r="N127" s="12">
        <v>1875</v>
      </c>
      <c r="O127" s="12">
        <v>1800</v>
      </c>
      <c r="P127" s="12">
        <f>N127-O127</f>
        <v>75</v>
      </c>
      <c r="Q127" s="12"/>
      <c r="R127" s="12"/>
      <c r="S127" s="12"/>
      <c r="T127" s="13"/>
      <c r="U127" s="95"/>
      <c r="V127" s="14">
        <f t="shared" si="10"/>
        <v>1800</v>
      </c>
      <c r="W127" s="15"/>
    </row>
    <row r="128" spans="1:23" ht="33.75" customHeight="1" x14ac:dyDescent="0.2">
      <c r="A128" s="7">
        <v>123</v>
      </c>
      <c r="B128" s="16" t="s">
        <v>104</v>
      </c>
      <c r="C128" s="9" t="s">
        <v>25</v>
      </c>
      <c r="D128" s="9" t="s">
        <v>26</v>
      </c>
      <c r="E128" s="9">
        <v>165</v>
      </c>
      <c r="F128" s="10">
        <v>1060</v>
      </c>
      <c r="G128" s="9" t="s">
        <v>27</v>
      </c>
      <c r="H128" s="11">
        <v>1056</v>
      </c>
      <c r="I128" s="119">
        <v>2236</v>
      </c>
      <c r="J128" s="24">
        <f>O128</f>
        <v>1056</v>
      </c>
      <c r="K128" s="12">
        <v>1056</v>
      </c>
      <c r="L128" s="12">
        <f t="shared" si="15"/>
        <v>4</v>
      </c>
      <c r="M128" s="12"/>
      <c r="N128" s="12">
        <v>1060</v>
      </c>
      <c r="O128" s="12">
        <v>1056</v>
      </c>
      <c r="P128" s="12">
        <f>N128-O128</f>
        <v>4</v>
      </c>
      <c r="Q128" s="12"/>
      <c r="R128" s="12"/>
      <c r="S128" s="12"/>
      <c r="T128" s="13"/>
      <c r="U128" s="135">
        <v>2</v>
      </c>
      <c r="V128" s="14">
        <f t="shared" si="10"/>
        <v>1056</v>
      </c>
      <c r="W128" s="15"/>
    </row>
    <row r="129" spans="1:23" ht="33.75" customHeight="1" x14ac:dyDescent="0.2">
      <c r="A129" s="7">
        <v>124</v>
      </c>
      <c r="B129" s="16" t="s">
        <v>105</v>
      </c>
      <c r="C129" s="9" t="s">
        <v>25</v>
      </c>
      <c r="D129" s="9" t="s">
        <v>26</v>
      </c>
      <c r="E129" s="9">
        <v>111</v>
      </c>
      <c r="F129" s="10">
        <v>461.8</v>
      </c>
      <c r="G129" s="9" t="s">
        <v>27</v>
      </c>
      <c r="H129" s="11">
        <v>461</v>
      </c>
      <c r="I129" s="92">
        <v>2196</v>
      </c>
      <c r="J129" s="94">
        <f>O129+O130+O131</f>
        <v>2196</v>
      </c>
      <c r="K129" s="12">
        <v>461</v>
      </c>
      <c r="L129" s="12">
        <f t="shared" si="15"/>
        <v>0.80000000000001137</v>
      </c>
      <c r="M129" s="12"/>
      <c r="N129" s="12">
        <v>461.8</v>
      </c>
      <c r="O129" s="12">
        <v>461</v>
      </c>
      <c r="P129" s="12">
        <f>N129-O129</f>
        <v>0.80000000000001137</v>
      </c>
      <c r="Q129" s="12"/>
      <c r="R129" s="12"/>
      <c r="S129" s="12"/>
      <c r="T129" s="13"/>
      <c r="U129" s="96">
        <v>6</v>
      </c>
      <c r="V129" s="14">
        <f t="shared" si="10"/>
        <v>461</v>
      </c>
      <c r="W129" s="15"/>
    </row>
    <row r="130" spans="1:23" ht="33.75" customHeight="1" x14ac:dyDescent="0.2">
      <c r="A130" s="7">
        <v>125</v>
      </c>
      <c r="B130" s="16" t="s">
        <v>105</v>
      </c>
      <c r="C130" s="9" t="s">
        <v>25</v>
      </c>
      <c r="D130" s="9" t="s">
        <v>35</v>
      </c>
      <c r="E130" s="9">
        <v>44</v>
      </c>
      <c r="F130" s="10">
        <v>829</v>
      </c>
      <c r="G130" s="9" t="s">
        <v>27</v>
      </c>
      <c r="H130" s="11">
        <v>815</v>
      </c>
      <c r="I130" s="116"/>
      <c r="J130" s="115"/>
      <c r="K130" s="12">
        <v>815</v>
      </c>
      <c r="L130" s="19">
        <f t="shared" si="15"/>
        <v>14</v>
      </c>
      <c r="M130" s="12"/>
      <c r="N130" s="12">
        <v>829</v>
      </c>
      <c r="O130" s="12">
        <v>815</v>
      </c>
      <c r="P130" s="12">
        <f>N130-O130</f>
        <v>14</v>
      </c>
      <c r="Q130" s="12"/>
      <c r="R130" s="12"/>
      <c r="S130" s="12"/>
      <c r="T130" s="13"/>
      <c r="U130" s="115"/>
      <c r="V130" s="14">
        <f t="shared" si="10"/>
        <v>815</v>
      </c>
      <c r="W130" s="15"/>
    </row>
    <row r="131" spans="1:23" ht="33.75" customHeight="1" x14ac:dyDescent="0.2">
      <c r="A131" s="7">
        <v>126</v>
      </c>
      <c r="B131" s="16" t="s">
        <v>105</v>
      </c>
      <c r="C131" s="9" t="s">
        <v>25</v>
      </c>
      <c r="D131" s="9" t="s">
        <v>49</v>
      </c>
      <c r="E131" s="9">
        <v>101</v>
      </c>
      <c r="F131" s="10">
        <v>930.8</v>
      </c>
      <c r="G131" s="9" t="s">
        <v>27</v>
      </c>
      <c r="H131" s="11">
        <v>920</v>
      </c>
      <c r="I131" s="93"/>
      <c r="J131" s="95"/>
      <c r="K131" s="12">
        <v>920</v>
      </c>
      <c r="L131" s="12">
        <f t="shared" si="15"/>
        <v>10.799999999999955</v>
      </c>
      <c r="M131" s="12"/>
      <c r="N131" s="12">
        <v>930.8</v>
      </c>
      <c r="O131" s="12">
        <v>920</v>
      </c>
      <c r="P131" s="12">
        <f>N131-O131</f>
        <v>10.799999999999955</v>
      </c>
      <c r="Q131" s="12"/>
      <c r="R131" s="12"/>
      <c r="S131" s="12"/>
      <c r="T131" s="13"/>
      <c r="U131" s="95"/>
      <c r="V131" s="14">
        <f t="shared" si="10"/>
        <v>920</v>
      </c>
      <c r="W131" s="15"/>
    </row>
    <row r="132" spans="1:23" ht="19.5" customHeight="1" x14ac:dyDescent="0.2">
      <c r="A132" s="7">
        <v>127</v>
      </c>
      <c r="B132" s="16" t="s">
        <v>106</v>
      </c>
      <c r="C132" s="9" t="s">
        <v>25</v>
      </c>
      <c r="D132" s="9" t="s">
        <v>40</v>
      </c>
      <c r="E132" s="9">
        <v>39</v>
      </c>
      <c r="F132" s="10">
        <v>779.2</v>
      </c>
      <c r="G132" s="9" t="s">
        <v>27</v>
      </c>
      <c r="H132" s="11">
        <v>778</v>
      </c>
      <c r="I132" s="23">
        <v>1420</v>
      </c>
      <c r="J132" s="24">
        <f>O132</f>
        <v>525.4</v>
      </c>
      <c r="K132" s="12">
        <v>778</v>
      </c>
      <c r="L132" s="19">
        <f t="shared" si="15"/>
        <v>1.2000000000000455</v>
      </c>
      <c r="M132" s="12"/>
      <c r="N132" s="12">
        <v>525.4</v>
      </c>
      <c r="O132" s="12">
        <f>N132</f>
        <v>525.4</v>
      </c>
      <c r="P132" s="12"/>
      <c r="Q132" s="12"/>
      <c r="R132" s="12"/>
      <c r="S132" s="12">
        <f>F132-N132</f>
        <v>253.80000000000007</v>
      </c>
      <c r="T132" s="13"/>
      <c r="U132" s="25">
        <v>4</v>
      </c>
      <c r="V132" s="14">
        <f t="shared" si="10"/>
        <v>525.4</v>
      </c>
      <c r="W132" s="15"/>
    </row>
    <row r="133" spans="1:23" ht="19.5" customHeight="1" x14ac:dyDescent="0.2">
      <c r="A133" s="7">
        <v>128</v>
      </c>
      <c r="B133" s="16" t="s">
        <v>107</v>
      </c>
      <c r="C133" s="9" t="s">
        <v>25</v>
      </c>
      <c r="D133" s="9" t="s">
        <v>26</v>
      </c>
      <c r="E133" s="9">
        <v>168</v>
      </c>
      <c r="F133" s="10">
        <v>1983</v>
      </c>
      <c r="G133" s="9" t="s">
        <v>27</v>
      </c>
      <c r="H133" s="11">
        <v>1983</v>
      </c>
      <c r="I133" s="103">
        <v>4143</v>
      </c>
      <c r="J133" s="105">
        <f>O133+O134</f>
        <v>4143</v>
      </c>
      <c r="K133" s="12">
        <v>1983</v>
      </c>
      <c r="L133" s="12"/>
      <c r="M133" s="12"/>
      <c r="N133" s="12">
        <v>1983</v>
      </c>
      <c r="O133" s="12">
        <v>1983</v>
      </c>
      <c r="P133" s="12"/>
      <c r="Q133" s="12"/>
      <c r="R133" s="12"/>
      <c r="S133" s="12"/>
      <c r="T133" s="13"/>
      <c r="U133" s="96">
        <v>11</v>
      </c>
      <c r="V133" s="14">
        <f t="shared" si="10"/>
        <v>1983</v>
      </c>
      <c r="W133" s="15"/>
    </row>
    <row r="134" spans="1:23" ht="19.5" customHeight="1" x14ac:dyDescent="0.2">
      <c r="A134" s="7">
        <v>129</v>
      </c>
      <c r="B134" s="16" t="s">
        <v>108</v>
      </c>
      <c r="C134" s="9" t="s">
        <v>25</v>
      </c>
      <c r="D134" s="9" t="s">
        <v>28</v>
      </c>
      <c r="E134" s="9">
        <v>14</v>
      </c>
      <c r="F134" s="10">
        <v>2210.8000000000002</v>
      </c>
      <c r="G134" s="9" t="s">
        <v>27</v>
      </c>
      <c r="H134" s="11">
        <v>2160</v>
      </c>
      <c r="I134" s="104"/>
      <c r="J134" s="106"/>
      <c r="K134" s="12">
        <v>2160</v>
      </c>
      <c r="L134" s="19">
        <f>F134-K134</f>
        <v>50.800000000000182</v>
      </c>
      <c r="M134" s="12"/>
      <c r="N134" s="12">
        <v>2210.8000000000002</v>
      </c>
      <c r="O134" s="12">
        <v>2160</v>
      </c>
      <c r="P134" s="12">
        <f>N134-O134</f>
        <v>50.800000000000182</v>
      </c>
      <c r="Q134" s="12"/>
      <c r="R134" s="12"/>
      <c r="S134" s="12"/>
      <c r="T134" s="13"/>
      <c r="U134" s="95"/>
      <c r="V134" s="14">
        <f t="shared" si="10"/>
        <v>2160</v>
      </c>
      <c r="W134" s="15"/>
    </row>
    <row r="135" spans="1:23" ht="19.5" customHeight="1" x14ac:dyDescent="0.2">
      <c r="A135" s="7">
        <v>130</v>
      </c>
      <c r="B135" s="16" t="s">
        <v>109</v>
      </c>
      <c r="C135" s="9" t="s">
        <v>25</v>
      </c>
      <c r="D135" s="9" t="s">
        <v>26</v>
      </c>
      <c r="E135" s="9">
        <v>191</v>
      </c>
      <c r="F135" s="10">
        <v>2113</v>
      </c>
      <c r="G135" s="9" t="s">
        <v>27</v>
      </c>
      <c r="H135" s="11">
        <v>2112</v>
      </c>
      <c r="I135" s="103">
        <v>4272</v>
      </c>
      <c r="J135" s="105">
        <f>O135+O136+O137</f>
        <v>4272</v>
      </c>
      <c r="K135" s="12">
        <v>2112</v>
      </c>
      <c r="L135" s="12">
        <f>F135-K135</f>
        <v>1</v>
      </c>
      <c r="M135" s="12"/>
      <c r="N135" s="12">
        <v>2113</v>
      </c>
      <c r="O135" s="12">
        <v>2112</v>
      </c>
      <c r="P135" s="12">
        <f>N135-O135</f>
        <v>1</v>
      </c>
      <c r="Q135" s="12"/>
      <c r="R135" s="12"/>
      <c r="S135" s="12"/>
      <c r="T135" s="13"/>
      <c r="U135" s="96">
        <v>5</v>
      </c>
      <c r="V135" s="14">
        <f t="shared" ref="V135:V179" si="16">O135</f>
        <v>2112</v>
      </c>
      <c r="W135" s="15"/>
    </row>
    <row r="136" spans="1:23" ht="19.5" customHeight="1" x14ac:dyDescent="0.2">
      <c r="A136" s="7">
        <v>131</v>
      </c>
      <c r="B136" s="16" t="s">
        <v>109</v>
      </c>
      <c r="C136" s="9" t="s">
        <v>25</v>
      </c>
      <c r="D136" s="9" t="s">
        <v>28</v>
      </c>
      <c r="E136" s="9">
        <v>45</v>
      </c>
      <c r="F136" s="10">
        <v>1473</v>
      </c>
      <c r="G136" s="9" t="s">
        <v>27</v>
      </c>
      <c r="H136" s="11">
        <v>1450</v>
      </c>
      <c r="I136" s="121"/>
      <c r="J136" s="122"/>
      <c r="K136" s="12">
        <v>1450</v>
      </c>
      <c r="L136" s="19">
        <f>F136-K136</f>
        <v>23</v>
      </c>
      <c r="M136" s="12"/>
      <c r="N136" s="12">
        <v>1473</v>
      </c>
      <c r="O136" s="12">
        <v>1450</v>
      </c>
      <c r="P136" s="12">
        <f>N136-O136</f>
        <v>23</v>
      </c>
      <c r="Q136" s="12"/>
      <c r="R136" s="12"/>
      <c r="S136" s="12"/>
      <c r="T136" s="13"/>
      <c r="U136" s="115"/>
      <c r="V136" s="14">
        <f t="shared" si="16"/>
        <v>1450</v>
      </c>
      <c r="W136" s="15"/>
    </row>
    <row r="137" spans="1:23" ht="19.5" customHeight="1" x14ac:dyDescent="0.2">
      <c r="A137" s="7">
        <v>132</v>
      </c>
      <c r="B137" s="16" t="s">
        <v>109</v>
      </c>
      <c r="C137" s="9" t="s">
        <v>25</v>
      </c>
      <c r="D137" s="9" t="s">
        <v>28</v>
      </c>
      <c r="E137" s="9">
        <v>60</v>
      </c>
      <c r="F137" s="10">
        <v>710</v>
      </c>
      <c r="G137" s="9" t="s">
        <v>27</v>
      </c>
      <c r="H137" s="11">
        <v>710</v>
      </c>
      <c r="I137" s="104"/>
      <c r="J137" s="106"/>
      <c r="K137" s="12">
        <v>710</v>
      </c>
      <c r="L137" s="19"/>
      <c r="M137" s="12"/>
      <c r="N137" s="12">
        <v>710</v>
      </c>
      <c r="O137" s="12">
        <v>710</v>
      </c>
      <c r="P137" s="12"/>
      <c r="Q137" s="12"/>
      <c r="R137" s="12"/>
      <c r="S137" s="12"/>
      <c r="T137" s="13"/>
      <c r="U137" s="95"/>
      <c r="V137" s="14">
        <f t="shared" si="16"/>
        <v>710</v>
      </c>
      <c r="W137" s="15"/>
    </row>
    <row r="138" spans="1:23" ht="19.5" customHeight="1" x14ac:dyDescent="0.2">
      <c r="A138" s="7">
        <v>133</v>
      </c>
      <c r="B138" s="16" t="s">
        <v>110</v>
      </c>
      <c r="C138" s="9" t="s">
        <v>25</v>
      </c>
      <c r="D138" s="9" t="s">
        <v>40</v>
      </c>
      <c r="E138" s="9">
        <v>48</v>
      </c>
      <c r="F138" s="10">
        <v>803.8</v>
      </c>
      <c r="G138" s="9" t="s">
        <v>27</v>
      </c>
      <c r="H138" s="11">
        <v>803</v>
      </c>
      <c r="I138" s="43">
        <v>2130</v>
      </c>
      <c r="J138" s="44">
        <f>O138</f>
        <v>265.7</v>
      </c>
      <c r="K138" s="12">
        <v>803</v>
      </c>
      <c r="L138" s="19">
        <f t="shared" ref="L138:L147" si="17">F138-K138</f>
        <v>0.79999999999995453</v>
      </c>
      <c r="M138" s="12"/>
      <c r="N138" s="12">
        <v>265.7</v>
      </c>
      <c r="O138" s="12">
        <f>N138</f>
        <v>265.7</v>
      </c>
      <c r="P138" s="12"/>
      <c r="Q138" s="12"/>
      <c r="R138" s="12"/>
      <c r="S138" s="12">
        <f>F138-N138</f>
        <v>538.09999999999991</v>
      </c>
      <c r="T138" s="13"/>
      <c r="U138" s="25"/>
      <c r="V138" s="14">
        <f t="shared" si="16"/>
        <v>265.7</v>
      </c>
      <c r="W138" s="15"/>
    </row>
    <row r="139" spans="1:23" ht="19.5" customHeight="1" x14ac:dyDescent="0.2">
      <c r="A139" s="7">
        <v>134</v>
      </c>
      <c r="B139" s="16" t="s">
        <v>111</v>
      </c>
      <c r="C139" s="9" t="s">
        <v>25</v>
      </c>
      <c r="D139" s="9" t="s">
        <v>40</v>
      </c>
      <c r="E139" s="9">
        <v>34</v>
      </c>
      <c r="F139" s="10">
        <v>1579.5</v>
      </c>
      <c r="G139" s="9" t="s">
        <v>27</v>
      </c>
      <c r="H139" s="11">
        <v>1563</v>
      </c>
      <c r="I139" s="23">
        <v>2803</v>
      </c>
      <c r="J139" s="24">
        <f>O139</f>
        <v>1563</v>
      </c>
      <c r="K139" s="12">
        <v>1563</v>
      </c>
      <c r="L139" s="19">
        <f t="shared" si="17"/>
        <v>16.5</v>
      </c>
      <c r="M139" s="12"/>
      <c r="N139" s="12">
        <v>1579.5</v>
      </c>
      <c r="O139" s="12">
        <v>1563</v>
      </c>
      <c r="P139" s="12">
        <f t="shared" ref="P139:P147" si="18">N139-O139</f>
        <v>16.5</v>
      </c>
      <c r="Q139" s="12"/>
      <c r="R139" s="12"/>
      <c r="S139" s="12"/>
      <c r="T139" s="13"/>
      <c r="U139" s="25">
        <v>6</v>
      </c>
      <c r="V139" s="14">
        <f t="shared" si="16"/>
        <v>1563</v>
      </c>
      <c r="W139" s="15"/>
    </row>
    <row r="140" spans="1:23" ht="33" x14ac:dyDescent="0.2">
      <c r="A140" s="7">
        <v>135</v>
      </c>
      <c r="B140" s="16" t="s">
        <v>112</v>
      </c>
      <c r="C140" s="9" t="s">
        <v>25</v>
      </c>
      <c r="D140" s="9" t="s">
        <v>40</v>
      </c>
      <c r="E140" s="9">
        <v>11</v>
      </c>
      <c r="F140" s="10">
        <v>808.3</v>
      </c>
      <c r="G140" s="9" t="s">
        <v>27</v>
      </c>
      <c r="H140" s="11">
        <v>800</v>
      </c>
      <c r="I140" s="23">
        <v>1420</v>
      </c>
      <c r="J140" s="51">
        <f>O140</f>
        <v>800</v>
      </c>
      <c r="K140" s="12">
        <v>800</v>
      </c>
      <c r="L140" s="19">
        <f t="shared" si="17"/>
        <v>8.2999999999999545</v>
      </c>
      <c r="M140" s="12"/>
      <c r="N140" s="12">
        <v>808.3</v>
      </c>
      <c r="O140" s="12">
        <v>800</v>
      </c>
      <c r="P140" s="12">
        <f t="shared" si="18"/>
        <v>8.2999999999999545</v>
      </c>
      <c r="Q140" s="12"/>
      <c r="R140" s="12"/>
      <c r="S140" s="12"/>
      <c r="T140" s="13"/>
      <c r="U140" s="25">
        <v>5</v>
      </c>
      <c r="V140" s="14">
        <f t="shared" si="16"/>
        <v>800</v>
      </c>
      <c r="W140" s="15"/>
    </row>
    <row r="141" spans="1:23" ht="33.75" customHeight="1" x14ac:dyDescent="0.2">
      <c r="A141" s="7">
        <v>136</v>
      </c>
      <c r="B141" s="16" t="s">
        <v>113</v>
      </c>
      <c r="C141" s="26" t="s">
        <v>25</v>
      </c>
      <c r="D141" s="9" t="s">
        <v>38</v>
      </c>
      <c r="E141" s="26">
        <v>168</v>
      </c>
      <c r="F141" s="10">
        <v>1100</v>
      </c>
      <c r="G141" s="26" t="s">
        <v>27</v>
      </c>
      <c r="H141" s="11">
        <v>1030</v>
      </c>
      <c r="I141" s="103">
        <v>2840</v>
      </c>
      <c r="J141" s="105">
        <f>O141+O142</f>
        <v>1440</v>
      </c>
      <c r="K141" s="12">
        <v>1030</v>
      </c>
      <c r="L141" s="19">
        <f t="shared" si="17"/>
        <v>70</v>
      </c>
      <c r="M141" s="12"/>
      <c r="N141" s="12">
        <v>1100</v>
      </c>
      <c r="O141" s="12">
        <v>1030</v>
      </c>
      <c r="P141" s="12">
        <f t="shared" si="18"/>
        <v>70</v>
      </c>
      <c r="Q141" s="12"/>
      <c r="R141" s="12"/>
      <c r="S141" s="12"/>
      <c r="T141" s="13"/>
      <c r="U141" s="96">
        <v>9</v>
      </c>
      <c r="V141" s="14">
        <f t="shared" si="16"/>
        <v>1030</v>
      </c>
      <c r="W141" s="15"/>
    </row>
    <row r="142" spans="1:23" ht="33.75" customHeight="1" x14ac:dyDescent="0.2">
      <c r="A142" s="7">
        <v>137</v>
      </c>
      <c r="B142" s="16" t="s">
        <v>113</v>
      </c>
      <c r="C142" s="26" t="s">
        <v>25</v>
      </c>
      <c r="D142" s="9" t="s">
        <v>38</v>
      </c>
      <c r="E142" s="26">
        <v>194</v>
      </c>
      <c r="F142" s="10">
        <v>415</v>
      </c>
      <c r="G142" s="26" t="s">
        <v>27</v>
      </c>
      <c r="H142" s="11">
        <v>410</v>
      </c>
      <c r="I142" s="104"/>
      <c r="J142" s="106"/>
      <c r="K142" s="12">
        <v>410</v>
      </c>
      <c r="L142" s="19">
        <f t="shared" si="17"/>
        <v>5</v>
      </c>
      <c r="M142" s="12"/>
      <c r="N142" s="12">
        <v>415</v>
      </c>
      <c r="O142" s="12">
        <v>410</v>
      </c>
      <c r="P142" s="12">
        <f t="shared" si="18"/>
        <v>5</v>
      </c>
      <c r="Q142" s="12"/>
      <c r="R142" s="12"/>
      <c r="S142" s="12"/>
      <c r="T142" s="13"/>
      <c r="U142" s="95"/>
      <c r="V142" s="14">
        <f t="shared" si="16"/>
        <v>410</v>
      </c>
      <c r="W142" s="15"/>
    </row>
    <row r="143" spans="1:23" ht="19.5" customHeight="1" x14ac:dyDescent="0.2">
      <c r="A143" s="7">
        <v>138</v>
      </c>
      <c r="B143" s="16" t="s">
        <v>114</v>
      </c>
      <c r="C143" s="30" t="s">
        <v>25</v>
      </c>
      <c r="D143" s="30" t="s">
        <v>26</v>
      </c>
      <c r="E143" s="30">
        <v>93</v>
      </c>
      <c r="F143" s="10">
        <v>1100</v>
      </c>
      <c r="G143" s="30" t="s">
        <v>27</v>
      </c>
      <c r="H143" s="31">
        <v>1080</v>
      </c>
      <c r="I143" s="127">
        <v>4987</v>
      </c>
      <c r="J143" s="105">
        <f>O143+O144+O145+O146+O147</f>
        <v>4987</v>
      </c>
      <c r="K143" s="12">
        <v>1080</v>
      </c>
      <c r="L143" s="12">
        <f t="shared" si="17"/>
        <v>20</v>
      </c>
      <c r="M143" s="12"/>
      <c r="N143" s="34">
        <v>1100</v>
      </c>
      <c r="O143" s="34">
        <v>1080</v>
      </c>
      <c r="P143" s="34">
        <f t="shared" si="18"/>
        <v>20</v>
      </c>
      <c r="Q143" s="34"/>
      <c r="R143" s="34"/>
      <c r="S143" s="34"/>
      <c r="T143" s="36"/>
      <c r="U143" s="132"/>
      <c r="V143" s="38">
        <f t="shared" si="16"/>
        <v>1080</v>
      </c>
      <c r="W143" s="15"/>
    </row>
    <row r="144" spans="1:23" ht="19.5" customHeight="1" x14ac:dyDescent="0.2">
      <c r="A144" s="7">
        <v>139</v>
      </c>
      <c r="B144" s="16" t="s">
        <v>114</v>
      </c>
      <c r="C144" s="30" t="s">
        <v>25</v>
      </c>
      <c r="D144" s="30" t="s">
        <v>26</v>
      </c>
      <c r="E144" s="30">
        <v>107</v>
      </c>
      <c r="F144" s="10">
        <v>635.6</v>
      </c>
      <c r="G144" s="30" t="s">
        <v>27</v>
      </c>
      <c r="H144" s="31">
        <v>530</v>
      </c>
      <c r="I144" s="128"/>
      <c r="J144" s="130"/>
      <c r="K144" s="12">
        <v>530</v>
      </c>
      <c r="L144" s="12">
        <f t="shared" si="17"/>
        <v>105.60000000000002</v>
      </c>
      <c r="M144" s="12"/>
      <c r="N144" s="34">
        <v>635.6</v>
      </c>
      <c r="O144" s="34">
        <v>530</v>
      </c>
      <c r="P144" s="34">
        <f t="shared" si="18"/>
        <v>105.60000000000002</v>
      </c>
      <c r="Q144" s="34"/>
      <c r="R144" s="34"/>
      <c r="S144" s="34"/>
      <c r="T144" s="36"/>
      <c r="U144" s="114"/>
      <c r="V144" s="38">
        <f t="shared" si="16"/>
        <v>530</v>
      </c>
      <c r="W144" s="15"/>
    </row>
    <row r="145" spans="1:23" ht="19.5" customHeight="1" x14ac:dyDescent="0.2">
      <c r="A145" s="7">
        <v>140</v>
      </c>
      <c r="B145" s="16" t="s">
        <v>114</v>
      </c>
      <c r="C145" s="30" t="s">
        <v>25</v>
      </c>
      <c r="D145" s="30" t="s">
        <v>26</v>
      </c>
      <c r="E145" s="30">
        <v>114</v>
      </c>
      <c r="F145" s="10">
        <v>508</v>
      </c>
      <c r="G145" s="30" t="s">
        <v>27</v>
      </c>
      <c r="H145" s="31">
        <v>502</v>
      </c>
      <c r="I145" s="128"/>
      <c r="J145" s="130"/>
      <c r="K145" s="12">
        <v>502</v>
      </c>
      <c r="L145" s="12">
        <f t="shared" si="17"/>
        <v>6</v>
      </c>
      <c r="M145" s="12"/>
      <c r="N145" s="34">
        <v>508</v>
      </c>
      <c r="O145" s="34">
        <v>502</v>
      </c>
      <c r="P145" s="34">
        <f t="shared" si="18"/>
        <v>6</v>
      </c>
      <c r="Q145" s="34"/>
      <c r="R145" s="34"/>
      <c r="S145" s="34"/>
      <c r="T145" s="36"/>
      <c r="U145" s="114"/>
      <c r="V145" s="38">
        <f t="shared" si="16"/>
        <v>502</v>
      </c>
      <c r="W145" s="15"/>
    </row>
    <row r="146" spans="1:23" ht="19.5" customHeight="1" x14ac:dyDescent="0.2">
      <c r="A146" s="7">
        <v>141</v>
      </c>
      <c r="B146" s="16" t="s">
        <v>114</v>
      </c>
      <c r="C146" s="30" t="s">
        <v>25</v>
      </c>
      <c r="D146" s="30" t="s">
        <v>35</v>
      </c>
      <c r="E146" s="30">
        <v>41</v>
      </c>
      <c r="F146" s="10">
        <v>728</v>
      </c>
      <c r="G146" s="30" t="s">
        <v>27</v>
      </c>
      <c r="H146" s="31">
        <v>715</v>
      </c>
      <c r="I146" s="128"/>
      <c r="J146" s="130"/>
      <c r="K146" s="12">
        <v>715</v>
      </c>
      <c r="L146" s="19">
        <f t="shared" si="17"/>
        <v>13</v>
      </c>
      <c r="M146" s="12"/>
      <c r="N146" s="34">
        <v>728</v>
      </c>
      <c r="O146" s="34">
        <v>715</v>
      </c>
      <c r="P146" s="34">
        <f t="shared" si="18"/>
        <v>13</v>
      </c>
      <c r="Q146" s="34"/>
      <c r="R146" s="34"/>
      <c r="S146" s="34"/>
      <c r="T146" s="30"/>
      <c r="U146" s="114"/>
      <c r="V146" s="38">
        <f t="shared" si="16"/>
        <v>715</v>
      </c>
      <c r="W146" s="15"/>
    </row>
    <row r="147" spans="1:23" ht="19.5" customHeight="1" x14ac:dyDescent="0.2">
      <c r="A147" s="7">
        <v>142</v>
      </c>
      <c r="B147" s="16" t="s">
        <v>114</v>
      </c>
      <c r="C147" s="30" t="s">
        <v>25</v>
      </c>
      <c r="D147" s="30" t="s">
        <v>28</v>
      </c>
      <c r="E147" s="30">
        <v>84</v>
      </c>
      <c r="F147" s="10">
        <v>2172.1</v>
      </c>
      <c r="G147" s="30" t="s">
        <v>27</v>
      </c>
      <c r="H147" s="31">
        <v>2160</v>
      </c>
      <c r="I147" s="129"/>
      <c r="J147" s="131"/>
      <c r="K147" s="12">
        <v>2160</v>
      </c>
      <c r="L147" s="12">
        <f t="shared" si="17"/>
        <v>12.099999999999909</v>
      </c>
      <c r="M147" s="12"/>
      <c r="N147" s="34">
        <v>2172.1</v>
      </c>
      <c r="O147" s="34">
        <v>2160</v>
      </c>
      <c r="P147" s="34">
        <f t="shared" si="18"/>
        <v>12.099999999999909</v>
      </c>
      <c r="Q147" s="34"/>
      <c r="R147" s="34"/>
      <c r="S147" s="34"/>
      <c r="T147" s="36"/>
      <c r="U147" s="102"/>
      <c r="V147" s="38">
        <f t="shared" si="16"/>
        <v>2160</v>
      </c>
      <c r="W147" s="15"/>
    </row>
    <row r="148" spans="1:23" ht="33.75" customHeight="1" x14ac:dyDescent="0.2">
      <c r="A148" s="7">
        <v>143</v>
      </c>
      <c r="B148" s="16" t="s">
        <v>115</v>
      </c>
      <c r="C148" s="9" t="s">
        <v>25</v>
      </c>
      <c r="D148" s="9" t="s">
        <v>68</v>
      </c>
      <c r="E148" s="9">
        <v>153</v>
      </c>
      <c r="F148" s="10">
        <v>704</v>
      </c>
      <c r="G148" s="9" t="s">
        <v>27</v>
      </c>
      <c r="H148" s="11">
        <v>704</v>
      </c>
      <c r="I148" s="92">
        <v>1424</v>
      </c>
      <c r="J148" s="94">
        <f>O148+O149</f>
        <v>1424</v>
      </c>
      <c r="K148" s="12">
        <v>704</v>
      </c>
      <c r="L148" s="12"/>
      <c r="M148" s="12"/>
      <c r="N148" s="12">
        <v>704</v>
      </c>
      <c r="O148" s="12">
        <v>704</v>
      </c>
      <c r="P148" s="12"/>
      <c r="Q148" s="12"/>
      <c r="R148" s="12"/>
      <c r="S148" s="12"/>
      <c r="T148" s="13"/>
      <c r="U148" s="96">
        <v>5</v>
      </c>
      <c r="V148" s="14">
        <f t="shared" si="16"/>
        <v>704</v>
      </c>
      <c r="W148" s="15"/>
    </row>
    <row r="149" spans="1:23" ht="33.75" customHeight="1" x14ac:dyDescent="0.2">
      <c r="A149" s="7">
        <v>144</v>
      </c>
      <c r="B149" s="16" t="s">
        <v>115</v>
      </c>
      <c r="C149" s="26" t="s">
        <v>25</v>
      </c>
      <c r="D149" s="9" t="s">
        <v>38</v>
      </c>
      <c r="E149" s="26">
        <v>171</v>
      </c>
      <c r="F149" s="10">
        <v>720.5</v>
      </c>
      <c r="G149" s="26" t="s">
        <v>27</v>
      </c>
      <c r="H149" s="11">
        <v>720</v>
      </c>
      <c r="I149" s="93"/>
      <c r="J149" s="95"/>
      <c r="K149" s="12">
        <v>720</v>
      </c>
      <c r="L149" s="19">
        <f>F149-K149</f>
        <v>0.5</v>
      </c>
      <c r="M149" s="12"/>
      <c r="N149" s="12">
        <v>720.5</v>
      </c>
      <c r="O149" s="12">
        <v>720</v>
      </c>
      <c r="P149" s="12">
        <f>N149-O149</f>
        <v>0.5</v>
      </c>
      <c r="Q149" s="12"/>
      <c r="R149" s="12"/>
      <c r="S149" s="12"/>
      <c r="T149" s="13"/>
      <c r="U149" s="95"/>
      <c r="V149" s="14">
        <f t="shared" si="16"/>
        <v>720</v>
      </c>
      <c r="W149" s="15"/>
    </row>
    <row r="150" spans="1:23" ht="33.75" customHeight="1" x14ac:dyDescent="0.2">
      <c r="A150" s="7">
        <v>145</v>
      </c>
      <c r="B150" s="16" t="s">
        <v>116</v>
      </c>
      <c r="C150" s="9" t="s">
        <v>25</v>
      </c>
      <c r="D150" s="9" t="s">
        <v>40</v>
      </c>
      <c r="E150" s="9">
        <v>41</v>
      </c>
      <c r="F150" s="10">
        <v>1057</v>
      </c>
      <c r="G150" s="9" t="s">
        <v>27</v>
      </c>
      <c r="H150" s="11">
        <v>1057</v>
      </c>
      <c r="I150" s="119">
        <v>1238</v>
      </c>
      <c r="J150" s="120">
        <f>O150</f>
        <v>469.4</v>
      </c>
      <c r="K150" s="12">
        <v>1057</v>
      </c>
      <c r="L150" s="19"/>
      <c r="M150" s="12"/>
      <c r="N150" s="12">
        <v>469.4</v>
      </c>
      <c r="O150" s="12">
        <f>N150</f>
        <v>469.4</v>
      </c>
      <c r="P150" s="12"/>
      <c r="Q150" s="12"/>
      <c r="R150" s="12"/>
      <c r="S150" s="12">
        <f>F150-N150</f>
        <v>587.6</v>
      </c>
      <c r="T150" s="13"/>
      <c r="U150" s="25">
        <v>8</v>
      </c>
      <c r="V150" s="14">
        <f t="shared" si="16"/>
        <v>469.4</v>
      </c>
      <c r="W150" s="15"/>
    </row>
    <row r="151" spans="1:23" ht="33.75" customHeight="1" x14ac:dyDescent="0.2">
      <c r="A151" s="7">
        <v>146</v>
      </c>
      <c r="B151" s="16" t="s">
        <v>117</v>
      </c>
      <c r="C151" s="26" t="s">
        <v>25</v>
      </c>
      <c r="D151" s="9" t="s">
        <v>38</v>
      </c>
      <c r="E151" s="26">
        <v>172</v>
      </c>
      <c r="F151" s="10">
        <v>1441</v>
      </c>
      <c r="G151" s="26" t="s">
        <v>27</v>
      </c>
      <c r="H151" s="11">
        <v>1440</v>
      </c>
      <c r="I151" s="92">
        <v>2806</v>
      </c>
      <c r="J151" s="111">
        <f>O151+O152</f>
        <v>2397.5</v>
      </c>
      <c r="K151" s="12">
        <v>1440</v>
      </c>
      <c r="L151" s="19">
        <f>F151-K151</f>
        <v>1</v>
      </c>
      <c r="M151" s="12"/>
      <c r="N151" s="12">
        <v>1441</v>
      </c>
      <c r="O151" s="12">
        <v>1440</v>
      </c>
      <c r="P151" s="12">
        <f>N151-O151</f>
        <v>1</v>
      </c>
      <c r="Q151" s="12"/>
      <c r="R151" s="12"/>
      <c r="S151" s="12"/>
      <c r="T151" s="13"/>
      <c r="U151" s="96">
        <v>7</v>
      </c>
      <c r="V151" s="14">
        <f t="shared" si="16"/>
        <v>1440</v>
      </c>
      <c r="W151" s="15"/>
    </row>
    <row r="152" spans="1:23" ht="33.75" customHeight="1" x14ac:dyDescent="0.2">
      <c r="A152" s="7">
        <v>147</v>
      </c>
      <c r="B152" s="16" t="s">
        <v>117</v>
      </c>
      <c r="C152" s="9" t="s">
        <v>25</v>
      </c>
      <c r="D152" s="9" t="s">
        <v>35</v>
      </c>
      <c r="E152" s="9">
        <v>19</v>
      </c>
      <c r="F152" s="10">
        <v>1366</v>
      </c>
      <c r="G152" s="9" t="s">
        <v>27</v>
      </c>
      <c r="H152" s="11">
        <v>1366</v>
      </c>
      <c r="I152" s="41"/>
      <c r="J152" s="52"/>
      <c r="K152" s="12">
        <v>1366</v>
      </c>
      <c r="L152" s="19"/>
      <c r="M152" s="12"/>
      <c r="N152" s="12">
        <v>957.5</v>
      </c>
      <c r="O152" s="12">
        <f>N152</f>
        <v>957.5</v>
      </c>
      <c r="P152" s="12"/>
      <c r="Q152" s="12"/>
      <c r="R152" s="12"/>
      <c r="S152" s="12">
        <f>F152-N152</f>
        <v>408.5</v>
      </c>
      <c r="T152" s="13"/>
      <c r="U152" s="95"/>
      <c r="V152" s="14">
        <f t="shared" si="16"/>
        <v>957.5</v>
      </c>
      <c r="W152" s="15"/>
    </row>
    <row r="153" spans="1:23" ht="33.75" customHeight="1" x14ac:dyDescent="0.2">
      <c r="A153" s="7">
        <v>148</v>
      </c>
      <c r="B153" s="16" t="s">
        <v>118</v>
      </c>
      <c r="C153" s="9" t="s">
        <v>25</v>
      </c>
      <c r="D153" s="9" t="s">
        <v>26</v>
      </c>
      <c r="E153" s="9">
        <v>150</v>
      </c>
      <c r="F153" s="10">
        <v>720</v>
      </c>
      <c r="G153" s="9" t="s">
        <v>27</v>
      </c>
      <c r="H153" s="11">
        <v>704</v>
      </c>
      <c r="I153" s="92">
        <v>1424</v>
      </c>
      <c r="J153" s="94">
        <f>O153+O154</f>
        <v>1424</v>
      </c>
      <c r="K153" s="12">
        <v>704</v>
      </c>
      <c r="L153" s="12">
        <f t="shared" ref="L153:L162" si="19">F153-K153</f>
        <v>16</v>
      </c>
      <c r="M153" s="12"/>
      <c r="N153" s="12">
        <v>720</v>
      </c>
      <c r="O153" s="12">
        <v>704</v>
      </c>
      <c r="P153" s="12">
        <f>N153-O153</f>
        <v>16</v>
      </c>
      <c r="Q153" s="12"/>
      <c r="R153" s="12"/>
      <c r="S153" s="12"/>
      <c r="T153" s="13"/>
      <c r="U153" s="96">
        <v>5</v>
      </c>
      <c r="V153" s="14">
        <f t="shared" si="16"/>
        <v>704</v>
      </c>
      <c r="W153" s="15"/>
    </row>
    <row r="154" spans="1:23" ht="33.75" customHeight="1" x14ac:dyDescent="0.2">
      <c r="A154" s="7">
        <v>149</v>
      </c>
      <c r="B154" s="16" t="s">
        <v>118</v>
      </c>
      <c r="C154" s="9" t="s">
        <v>25</v>
      </c>
      <c r="D154" s="9" t="s">
        <v>35</v>
      </c>
      <c r="E154" s="9">
        <v>18</v>
      </c>
      <c r="F154" s="10">
        <v>744</v>
      </c>
      <c r="G154" s="9" t="s">
        <v>27</v>
      </c>
      <c r="H154" s="11">
        <v>720</v>
      </c>
      <c r="I154" s="93"/>
      <c r="J154" s="95"/>
      <c r="K154" s="12">
        <v>720</v>
      </c>
      <c r="L154" s="19">
        <f t="shared" si="19"/>
        <v>24</v>
      </c>
      <c r="M154" s="12"/>
      <c r="N154" s="12">
        <v>744</v>
      </c>
      <c r="O154" s="12">
        <v>720</v>
      </c>
      <c r="P154" s="12">
        <f>N154-O154</f>
        <v>24</v>
      </c>
      <c r="Q154" s="12"/>
      <c r="R154" s="12"/>
      <c r="S154" s="12"/>
      <c r="T154" s="13"/>
      <c r="U154" s="95"/>
      <c r="V154" s="14">
        <f t="shared" si="16"/>
        <v>720</v>
      </c>
      <c r="W154" s="15"/>
    </row>
    <row r="155" spans="1:23" ht="33.75" customHeight="1" x14ac:dyDescent="0.2">
      <c r="A155" s="7">
        <v>150</v>
      </c>
      <c r="B155" s="16" t="s">
        <v>119</v>
      </c>
      <c r="C155" s="26" t="s">
        <v>25</v>
      </c>
      <c r="D155" s="9" t="s">
        <v>38</v>
      </c>
      <c r="E155" s="26">
        <v>159</v>
      </c>
      <c r="F155" s="10">
        <v>1166</v>
      </c>
      <c r="G155" s="26" t="s">
        <v>27</v>
      </c>
      <c r="H155" s="11">
        <v>1080</v>
      </c>
      <c r="I155" s="23">
        <v>2136</v>
      </c>
      <c r="J155" s="40">
        <f>O155</f>
        <v>1080</v>
      </c>
      <c r="K155" s="12">
        <v>1080</v>
      </c>
      <c r="L155" s="19">
        <f t="shared" si="19"/>
        <v>86</v>
      </c>
      <c r="M155" s="12"/>
      <c r="N155" s="12">
        <v>1166</v>
      </c>
      <c r="O155" s="12">
        <v>1080</v>
      </c>
      <c r="P155" s="12">
        <f>N155-O155</f>
        <v>86</v>
      </c>
      <c r="Q155" s="12"/>
      <c r="R155" s="12"/>
      <c r="S155" s="12"/>
      <c r="T155" s="13"/>
      <c r="U155" s="25">
        <v>4</v>
      </c>
      <c r="V155" s="14">
        <f t="shared" si="16"/>
        <v>1080</v>
      </c>
      <c r="W155" s="15"/>
    </row>
    <row r="156" spans="1:23" ht="33.75" customHeight="1" x14ac:dyDescent="0.2">
      <c r="A156" s="7">
        <v>151</v>
      </c>
      <c r="B156" s="16" t="s">
        <v>120</v>
      </c>
      <c r="C156" s="9" t="s">
        <v>25</v>
      </c>
      <c r="D156" s="9" t="s">
        <v>26</v>
      </c>
      <c r="E156" s="9">
        <v>189</v>
      </c>
      <c r="F156" s="10">
        <v>563.29999999999995</v>
      </c>
      <c r="G156" s="9" t="s">
        <v>27</v>
      </c>
      <c r="H156" s="11">
        <v>562</v>
      </c>
      <c r="I156" s="23">
        <v>1282</v>
      </c>
      <c r="J156" s="40">
        <f t="shared" ref="J156:J157" si="20">O156</f>
        <v>562</v>
      </c>
      <c r="K156" s="12">
        <v>562</v>
      </c>
      <c r="L156" s="12">
        <f t="shared" si="19"/>
        <v>1.2999999999999545</v>
      </c>
      <c r="M156" s="12"/>
      <c r="N156" s="12">
        <v>563.29999999999995</v>
      </c>
      <c r="O156" s="12">
        <v>562</v>
      </c>
      <c r="P156" s="12">
        <f>N156-O156</f>
        <v>1.2999999999999545</v>
      </c>
      <c r="Q156" s="12"/>
      <c r="R156" s="12"/>
      <c r="S156" s="12"/>
      <c r="T156" s="13"/>
      <c r="U156" s="25">
        <v>4</v>
      </c>
      <c r="V156" s="14">
        <f t="shared" si="16"/>
        <v>562</v>
      </c>
      <c r="W156" s="15"/>
    </row>
    <row r="157" spans="1:23" ht="33.75" customHeight="1" x14ac:dyDescent="0.2">
      <c r="A157" s="7">
        <v>152</v>
      </c>
      <c r="B157" s="16" t="s">
        <v>121</v>
      </c>
      <c r="C157" s="9" t="s">
        <v>25</v>
      </c>
      <c r="D157" s="9" t="s">
        <v>40</v>
      </c>
      <c r="E157" s="9">
        <v>47</v>
      </c>
      <c r="F157" s="10">
        <v>1212.7</v>
      </c>
      <c r="G157" s="9" t="s">
        <v>27</v>
      </c>
      <c r="H157" s="11">
        <v>1200</v>
      </c>
      <c r="I157" s="23">
        <v>2130</v>
      </c>
      <c r="J157" s="40">
        <f t="shared" si="20"/>
        <v>276.3</v>
      </c>
      <c r="K157" s="12">
        <v>1200</v>
      </c>
      <c r="L157" s="19">
        <f t="shared" si="19"/>
        <v>12.700000000000045</v>
      </c>
      <c r="M157" s="12"/>
      <c r="N157" s="12">
        <v>276.3</v>
      </c>
      <c r="O157" s="12">
        <f>N157</f>
        <v>276.3</v>
      </c>
      <c r="P157" s="12"/>
      <c r="Q157" s="12"/>
      <c r="R157" s="12"/>
      <c r="S157" s="12">
        <f>F157-N157</f>
        <v>936.40000000000009</v>
      </c>
      <c r="T157" s="13"/>
      <c r="U157" s="25">
        <v>11</v>
      </c>
      <c r="V157" s="14">
        <f t="shared" si="16"/>
        <v>276.3</v>
      </c>
      <c r="W157" s="15"/>
    </row>
    <row r="158" spans="1:23" ht="33.75" customHeight="1" x14ac:dyDescent="0.2">
      <c r="A158" s="7">
        <v>153</v>
      </c>
      <c r="B158" s="16" t="s">
        <v>122</v>
      </c>
      <c r="C158" s="9" t="s">
        <v>25</v>
      </c>
      <c r="D158" s="9" t="s">
        <v>26</v>
      </c>
      <c r="E158" s="9">
        <v>131</v>
      </c>
      <c r="F158" s="10">
        <v>1126</v>
      </c>
      <c r="G158" s="9" t="s">
        <v>27</v>
      </c>
      <c r="H158" s="11">
        <v>1125</v>
      </c>
      <c r="I158" s="103">
        <v>2565</v>
      </c>
      <c r="J158" s="105">
        <f>O158+O159</f>
        <v>2565</v>
      </c>
      <c r="K158" s="12">
        <v>1125</v>
      </c>
      <c r="L158" s="12">
        <f t="shared" si="19"/>
        <v>1</v>
      </c>
      <c r="M158" s="12"/>
      <c r="N158" s="12">
        <v>1126</v>
      </c>
      <c r="O158" s="12">
        <v>1125</v>
      </c>
      <c r="P158" s="12">
        <f>N158-O158</f>
        <v>1</v>
      </c>
      <c r="Q158" s="12"/>
      <c r="R158" s="12"/>
      <c r="S158" s="12"/>
      <c r="T158" s="13"/>
      <c r="U158" s="96">
        <v>15</v>
      </c>
      <c r="V158" s="14">
        <f t="shared" si="16"/>
        <v>1125</v>
      </c>
      <c r="W158" s="15"/>
    </row>
    <row r="159" spans="1:23" ht="33.75" customHeight="1" x14ac:dyDescent="0.2">
      <c r="A159" s="7">
        <v>154</v>
      </c>
      <c r="B159" s="16" t="s">
        <v>122</v>
      </c>
      <c r="C159" s="26" t="s">
        <v>25</v>
      </c>
      <c r="D159" s="9" t="s">
        <v>38</v>
      </c>
      <c r="E159" s="26">
        <v>188</v>
      </c>
      <c r="F159" s="10">
        <v>1458</v>
      </c>
      <c r="G159" s="26" t="s">
        <v>27</v>
      </c>
      <c r="H159" s="11">
        <v>1440</v>
      </c>
      <c r="I159" s="104"/>
      <c r="J159" s="106"/>
      <c r="K159" s="12">
        <v>1440</v>
      </c>
      <c r="L159" s="19">
        <f t="shared" si="19"/>
        <v>18</v>
      </c>
      <c r="M159" s="12"/>
      <c r="N159" s="12">
        <v>1458</v>
      </c>
      <c r="O159" s="12">
        <v>1440</v>
      </c>
      <c r="P159" s="12">
        <f>N159-O159</f>
        <v>18</v>
      </c>
      <c r="Q159" s="12"/>
      <c r="R159" s="12"/>
      <c r="S159" s="12"/>
      <c r="T159" s="13"/>
      <c r="U159" s="95"/>
      <c r="V159" s="14">
        <f t="shared" si="16"/>
        <v>1440</v>
      </c>
      <c r="W159" s="15"/>
    </row>
    <row r="160" spans="1:23" ht="33.75" customHeight="1" x14ac:dyDescent="0.2">
      <c r="A160" s="7">
        <v>155</v>
      </c>
      <c r="B160" s="16" t="s">
        <v>123</v>
      </c>
      <c r="C160" s="9" t="s">
        <v>25</v>
      </c>
      <c r="D160" s="9" t="s">
        <v>26</v>
      </c>
      <c r="E160" s="9">
        <v>136</v>
      </c>
      <c r="F160" s="10">
        <v>1264.3</v>
      </c>
      <c r="G160" s="9" t="s">
        <v>27</v>
      </c>
      <c r="H160" s="11">
        <v>1263</v>
      </c>
      <c r="I160" s="103">
        <v>2703</v>
      </c>
      <c r="J160" s="105">
        <f>O160+O161</f>
        <v>2703</v>
      </c>
      <c r="K160" s="12">
        <v>1263</v>
      </c>
      <c r="L160" s="12">
        <f t="shared" si="19"/>
        <v>1.2999999999999545</v>
      </c>
      <c r="M160" s="12"/>
      <c r="N160" s="12">
        <v>1264.3</v>
      </c>
      <c r="O160" s="12">
        <v>1263</v>
      </c>
      <c r="P160" s="12">
        <f>N160-O160</f>
        <v>1.2999999999999545</v>
      </c>
      <c r="Q160" s="12"/>
      <c r="R160" s="12"/>
      <c r="S160" s="12"/>
      <c r="T160" s="13"/>
      <c r="U160" s="96">
        <v>10</v>
      </c>
      <c r="V160" s="14">
        <f t="shared" si="16"/>
        <v>1263</v>
      </c>
      <c r="W160" s="15"/>
    </row>
    <row r="161" spans="1:23" ht="33.75" customHeight="1" x14ac:dyDescent="0.2">
      <c r="A161" s="7">
        <v>156</v>
      </c>
      <c r="B161" s="16" t="s">
        <v>123</v>
      </c>
      <c r="C161" s="26" t="s">
        <v>25</v>
      </c>
      <c r="D161" s="9" t="s">
        <v>38</v>
      </c>
      <c r="E161" s="26">
        <v>182</v>
      </c>
      <c r="F161" s="10">
        <v>1458</v>
      </c>
      <c r="G161" s="26" t="s">
        <v>27</v>
      </c>
      <c r="H161" s="11">
        <v>1440</v>
      </c>
      <c r="I161" s="104"/>
      <c r="J161" s="106"/>
      <c r="K161" s="12">
        <v>1440</v>
      </c>
      <c r="L161" s="19">
        <f t="shared" si="19"/>
        <v>18</v>
      </c>
      <c r="M161" s="12"/>
      <c r="N161" s="12">
        <v>1458</v>
      </c>
      <c r="O161" s="12">
        <v>1440</v>
      </c>
      <c r="P161" s="12">
        <f>N161-O161</f>
        <v>18</v>
      </c>
      <c r="Q161" s="12"/>
      <c r="R161" s="12"/>
      <c r="S161" s="12"/>
      <c r="T161" s="13"/>
      <c r="U161" s="95"/>
      <c r="V161" s="14">
        <f t="shared" si="16"/>
        <v>1440</v>
      </c>
      <c r="W161" s="15"/>
    </row>
    <row r="162" spans="1:23" ht="33.75" customHeight="1" x14ac:dyDescent="0.2">
      <c r="A162" s="7">
        <v>157</v>
      </c>
      <c r="B162" s="16" t="s">
        <v>124</v>
      </c>
      <c r="C162" s="9" t="s">
        <v>25</v>
      </c>
      <c r="D162" s="9" t="s">
        <v>26</v>
      </c>
      <c r="E162" s="9">
        <v>184</v>
      </c>
      <c r="F162" s="10">
        <v>704.9</v>
      </c>
      <c r="G162" s="9" t="s">
        <v>27</v>
      </c>
      <c r="H162" s="11">
        <v>704</v>
      </c>
      <c r="I162" s="23">
        <v>1424</v>
      </c>
      <c r="J162" s="24">
        <f>O162</f>
        <v>704</v>
      </c>
      <c r="K162" s="12">
        <v>704</v>
      </c>
      <c r="L162" s="12">
        <f t="shared" si="19"/>
        <v>0.89999999999997726</v>
      </c>
      <c r="M162" s="12"/>
      <c r="N162" s="12">
        <v>704.9</v>
      </c>
      <c r="O162" s="12">
        <v>704</v>
      </c>
      <c r="P162" s="12">
        <f>N162-O162</f>
        <v>0.89999999999997726</v>
      </c>
      <c r="Q162" s="12"/>
      <c r="R162" s="12"/>
      <c r="S162" s="12"/>
      <c r="T162" s="13"/>
      <c r="U162" s="25">
        <v>8</v>
      </c>
      <c r="V162" s="14">
        <f t="shared" si="16"/>
        <v>704</v>
      </c>
      <c r="W162" s="15"/>
    </row>
    <row r="163" spans="1:23" ht="33.75" customHeight="1" x14ac:dyDescent="0.2">
      <c r="A163" s="7">
        <v>158</v>
      </c>
      <c r="B163" s="16" t="s">
        <v>125</v>
      </c>
      <c r="C163" s="9" t="s">
        <v>25</v>
      </c>
      <c r="D163" s="9" t="s">
        <v>26</v>
      </c>
      <c r="E163" s="9">
        <v>192</v>
      </c>
      <c r="F163" s="10">
        <v>704</v>
      </c>
      <c r="G163" s="9" t="s">
        <v>27</v>
      </c>
      <c r="H163" s="11">
        <v>704</v>
      </c>
      <c r="I163" s="92">
        <v>1424</v>
      </c>
      <c r="J163" s="94">
        <f>O163+O164</f>
        <v>1424</v>
      </c>
      <c r="K163" s="12">
        <v>704</v>
      </c>
      <c r="L163" s="12"/>
      <c r="M163" s="12"/>
      <c r="N163" s="12">
        <v>704</v>
      </c>
      <c r="O163" s="12">
        <v>704</v>
      </c>
      <c r="P163" s="12"/>
      <c r="Q163" s="12"/>
      <c r="R163" s="12"/>
      <c r="S163" s="12"/>
      <c r="T163" s="13"/>
      <c r="U163" s="96">
        <v>4</v>
      </c>
      <c r="V163" s="14">
        <f t="shared" si="16"/>
        <v>704</v>
      </c>
      <c r="W163" s="15"/>
    </row>
    <row r="164" spans="1:23" ht="33.75" customHeight="1" x14ac:dyDescent="0.2">
      <c r="A164" s="7">
        <v>159</v>
      </c>
      <c r="B164" s="16" t="s">
        <v>125</v>
      </c>
      <c r="C164" s="9" t="s">
        <v>25</v>
      </c>
      <c r="D164" s="9" t="s">
        <v>28</v>
      </c>
      <c r="E164" s="9">
        <v>3</v>
      </c>
      <c r="F164" s="10">
        <v>735</v>
      </c>
      <c r="G164" s="9" t="s">
        <v>27</v>
      </c>
      <c r="H164" s="11">
        <v>720</v>
      </c>
      <c r="I164" s="93"/>
      <c r="J164" s="95"/>
      <c r="K164" s="12">
        <v>720</v>
      </c>
      <c r="L164" s="19">
        <f>F164-K164</f>
        <v>15</v>
      </c>
      <c r="M164" s="12"/>
      <c r="N164" s="12">
        <v>735</v>
      </c>
      <c r="O164" s="12">
        <v>720</v>
      </c>
      <c r="P164" s="12">
        <f>N164-O164</f>
        <v>15</v>
      </c>
      <c r="Q164" s="12"/>
      <c r="R164" s="12"/>
      <c r="S164" s="12"/>
      <c r="T164" s="13"/>
      <c r="U164" s="95"/>
      <c r="V164" s="14">
        <f t="shared" si="16"/>
        <v>720</v>
      </c>
      <c r="W164" s="15"/>
    </row>
    <row r="165" spans="1:23" ht="33.75" customHeight="1" x14ac:dyDescent="0.2">
      <c r="A165" s="7">
        <v>160</v>
      </c>
      <c r="B165" s="16" t="s">
        <v>126</v>
      </c>
      <c r="C165" s="9" t="s">
        <v>25</v>
      </c>
      <c r="D165" s="9" t="s">
        <v>40</v>
      </c>
      <c r="E165" s="9">
        <v>45</v>
      </c>
      <c r="F165" s="10">
        <v>863.7</v>
      </c>
      <c r="G165" s="9" t="s">
        <v>27</v>
      </c>
      <c r="H165" s="11">
        <v>863</v>
      </c>
      <c r="I165" s="23">
        <v>4970</v>
      </c>
      <c r="J165" s="24">
        <f>O165</f>
        <v>79.900000000000006</v>
      </c>
      <c r="K165" s="12">
        <v>863</v>
      </c>
      <c r="L165" s="19">
        <f>F165-K165</f>
        <v>0.70000000000004547</v>
      </c>
      <c r="M165" s="12"/>
      <c r="N165" s="12">
        <v>79.900000000000006</v>
      </c>
      <c r="O165" s="12">
        <f>N165</f>
        <v>79.900000000000006</v>
      </c>
      <c r="P165" s="12"/>
      <c r="Q165" s="12"/>
      <c r="R165" s="12"/>
      <c r="S165" s="12">
        <f>F165-N165</f>
        <v>783.80000000000007</v>
      </c>
      <c r="T165" s="13"/>
      <c r="U165" s="25">
        <v>8</v>
      </c>
      <c r="V165" s="14">
        <f t="shared" si="16"/>
        <v>79.900000000000006</v>
      </c>
      <c r="W165" s="15"/>
    </row>
    <row r="166" spans="1:23" ht="33.75" customHeight="1" x14ac:dyDescent="0.2">
      <c r="A166" s="7">
        <v>161</v>
      </c>
      <c r="B166" s="16" t="s">
        <v>127</v>
      </c>
      <c r="C166" s="9" t="s">
        <v>25</v>
      </c>
      <c r="D166" s="9" t="s">
        <v>26</v>
      </c>
      <c r="E166" s="9">
        <v>126</v>
      </c>
      <c r="F166" s="10">
        <v>1821.6</v>
      </c>
      <c r="G166" s="9" t="s">
        <v>27</v>
      </c>
      <c r="H166" s="11">
        <v>1760</v>
      </c>
      <c r="I166" s="23">
        <v>3560</v>
      </c>
      <c r="J166" s="24">
        <f>O166</f>
        <v>1760</v>
      </c>
      <c r="K166" s="12">
        <v>1760</v>
      </c>
      <c r="L166" s="12">
        <f>F166-K166</f>
        <v>61.599999999999909</v>
      </c>
      <c r="M166" s="12"/>
      <c r="N166" s="12">
        <v>1821.6</v>
      </c>
      <c r="O166" s="12">
        <v>1760</v>
      </c>
      <c r="P166" s="12">
        <f>N166-O166</f>
        <v>61.599999999999909</v>
      </c>
      <c r="Q166" s="12"/>
      <c r="R166" s="12"/>
      <c r="S166" s="12"/>
      <c r="T166" s="13"/>
      <c r="U166" s="25">
        <v>6</v>
      </c>
      <c r="V166" s="14">
        <f t="shared" si="16"/>
        <v>1760</v>
      </c>
      <c r="W166" s="15"/>
    </row>
    <row r="167" spans="1:23" ht="33.75" customHeight="1" x14ac:dyDescent="0.2">
      <c r="A167" s="7">
        <v>162</v>
      </c>
      <c r="B167" s="16" t="s">
        <v>128</v>
      </c>
      <c r="C167" s="9" t="s">
        <v>25</v>
      </c>
      <c r="D167" s="9" t="s">
        <v>26</v>
      </c>
      <c r="E167" s="9">
        <v>183</v>
      </c>
      <c r="F167" s="10">
        <v>1117</v>
      </c>
      <c r="G167" s="9" t="s">
        <v>27</v>
      </c>
      <c r="H167" s="11">
        <v>1115</v>
      </c>
      <c r="I167" s="92">
        <v>2495</v>
      </c>
      <c r="J167" s="94">
        <f>O167+O168+O169</f>
        <v>2495</v>
      </c>
      <c r="K167" s="12">
        <v>1115</v>
      </c>
      <c r="L167" s="12">
        <f>F167-K167</f>
        <v>2</v>
      </c>
      <c r="M167" s="12"/>
      <c r="N167" s="12">
        <v>1117</v>
      </c>
      <c r="O167" s="12">
        <v>1115</v>
      </c>
      <c r="P167" s="12">
        <f>N167-O167</f>
        <v>2</v>
      </c>
      <c r="Q167" s="12"/>
      <c r="R167" s="12"/>
      <c r="S167" s="12"/>
      <c r="T167" s="13"/>
      <c r="U167" s="96">
        <v>5</v>
      </c>
      <c r="V167" s="14">
        <f t="shared" si="16"/>
        <v>1115</v>
      </c>
      <c r="W167" s="15"/>
    </row>
    <row r="168" spans="1:23" ht="33.75" customHeight="1" x14ac:dyDescent="0.2">
      <c r="A168" s="7">
        <v>163</v>
      </c>
      <c r="B168" s="16" t="s">
        <v>128</v>
      </c>
      <c r="C168" s="9" t="s">
        <v>25</v>
      </c>
      <c r="D168" s="9" t="s">
        <v>26</v>
      </c>
      <c r="E168" s="9">
        <v>197</v>
      </c>
      <c r="F168" s="10">
        <v>300</v>
      </c>
      <c r="G168" s="9" t="s">
        <v>27</v>
      </c>
      <c r="H168" s="11">
        <v>300</v>
      </c>
      <c r="I168" s="116"/>
      <c r="J168" s="115"/>
      <c r="K168" s="12">
        <v>300</v>
      </c>
      <c r="L168" s="12"/>
      <c r="M168" s="12"/>
      <c r="N168" s="12">
        <v>300</v>
      </c>
      <c r="O168" s="12">
        <v>300</v>
      </c>
      <c r="P168" s="12"/>
      <c r="Q168" s="12"/>
      <c r="R168" s="12"/>
      <c r="S168" s="12"/>
      <c r="T168" s="13"/>
      <c r="U168" s="115"/>
      <c r="V168" s="14">
        <f t="shared" si="16"/>
        <v>300</v>
      </c>
      <c r="W168" s="15"/>
    </row>
    <row r="169" spans="1:23" ht="33.75" customHeight="1" x14ac:dyDescent="0.2">
      <c r="A169" s="7">
        <v>164</v>
      </c>
      <c r="B169" s="16" t="s">
        <v>128</v>
      </c>
      <c r="C169" s="9" t="s">
        <v>25</v>
      </c>
      <c r="D169" s="9" t="s">
        <v>28</v>
      </c>
      <c r="E169" s="9">
        <v>8</v>
      </c>
      <c r="F169" s="10">
        <v>1101</v>
      </c>
      <c r="G169" s="9" t="s">
        <v>27</v>
      </c>
      <c r="H169" s="11">
        <v>1080</v>
      </c>
      <c r="I169" s="93"/>
      <c r="J169" s="95"/>
      <c r="K169" s="12">
        <v>1080</v>
      </c>
      <c r="L169" s="19">
        <f t="shared" ref="L169:L203" si="21">F169-K169</f>
        <v>21</v>
      </c>
      <c r="M169" s="12"/>
      <c r="N169" s="12">
        <v>1101</v>
      </c>
      <c r="O169" s="12">
        <v>1080</v>
      </c>
      <c r="P169" s="12">
        <f>N169-O169</f>
        <v>21</v>
      </c>
      <c r="Q169" s="12"/>
      <c r="R169" s="12"/>
      <c r="S169" s="12"/>
      <c r="T169" s="13"/>
      <c r="U169" s="95"/>
      <c r="V169" s="14">
        <f t="shared" si="16"/>
        <v>1080</v>
      </c>
      <c r="W169" s="15"/>
    </row>
    <row r="170" spans="1:23" ht="19.5" customHeight="1" x14ac:dyDescent="0.2">
      <c r="A170" s="7">
        <v>165</v>
      </c>
      <c r="B170" s="16" t="s">
        <v>129</v>
      </c>
      <c r="C170" s="9" t="s">
        <v>25</v>
      </c>
      <c r="D170" s="9" t="s">
        <v>35</v>
      </c>
      <c r="E170" s="9">
        <v>5</v>
      </c>
      <c r="F170" s="10">
        <v>382</v>
      </c>
      <c r="G170" s="9" t="s">
        <v>27</v>
      </c>
      <c r="H170" s="11">
        <v>352</v>
      </c>
      <c r="I170" s="103">
        <v>712</v>
      </c>
      <c r="J170" s="105">
        <f>O170+O171</f>
        <v>712</v>
      </c>
      <c r="K170" s="12">
        <v>352</v>
      </c>
      <c r="L170" s="19">
        <f t="shared" si="21"/>
        <v>30</v>
      </c>
      <c r="M170" s="12"/>
      <c r="N170" s="12">
        <v>382</v>
      </c>
      <c r="O170" s="12">
        <v>352</v>
      </c>
      <c r="P170" s="12">
        <f>N170-O170</f>
        <v>30</v>
      </c>
      <c r="Q170" s="12"/>
      <c r="R170" s="12"/>
      <c r="S170" s="12"/>
      <c r="T170" s="13"/>
      <c r="U170" s="96">
        <v>6</v>
      </c>
      <c r="V170" s="14">
        <f t="shared" si="16"/>
        <v>352</v>
      </c>
      <c r="W170" s="15"/>
    </row>
    <row r="171" spans="1:23" ht="19.5" customHeight="1" x14ac:dyDescent="0.2">
      <c r="A171" s="7">
        <v>166</v>
      </c>
      <c r="B171" s="16" t="s">
        <v>129</v>
      </c>
      <c r="C171" s="9" t="s">
        <v>25</v>
      </c>
      <c r="D171" s="9" t="s">
        <v>28</v>
      </c>
      <c r="E171" s="9">
        <v>17</v>
      </c>
      <c r="F171" s="10">
        <v>368.6</v>
      </c>
      <c r="G171" s="9" t="s">
        <v>27</v>
      </c>
      <c r="H171" s="11">
        <v>360</v>
      </c>
      <c r="I171" s="104"/>
      <c r="J171" s="106"/>
      <c r="K171" s="12">
        <v>360</v>
      </c>
      <c r="L171" s="19">
        <f t="shared" si="21"/>
        <v>8.6000000000000227</v>
      </c>
      <c r="M171" s="12"/>
      <c r="N171" s="12">
        <v>368.6</v>
      </c>
      <c r="O171" s="12">
        <v>360</v>
      </c>
      <c r="P171" s="12">
        <f>N171-O171</f>
        <v>8.6000000000000227</v>
      </c>
      <c r="Q171" s="12"/>
      <c r="R171" s="12"/>
      <c r="S171" s="12"/>
      <c r="T171" s="13"/>
      <c r="U171" s="95"/>
      <c r="V171" s="14">
        <f t="shared" si="16"/>
        <v>360</v>
      </c>
      <c r="W171" s="15"/>
    </row>
    <row r="172" spans="1:23" ht="33.75" customHeight="1" x14ac:dyDescent="0.2">
      <c r="A172" s="7">
        <v>167</v>
      </c>
      <c r="B172" s="16" t="s">
        <v>130</v>
      </c>
      <c r="C172" s="9" t="s">
        <v>25</v>
      </c>
      <c r="D172" s="9" t="s">
        <v>26</v>
      </c>
      <c r="E172" s="9">
        <v>181</v>
      </c>
      <c r="F172" s="10">
        <v>719</v>
      </c>
      <c r="G172" s="9" t="s">
        <v>27</v>
      </c>
      <c r="H172" s="11">
        <v>704</v>
      </c>
      <c r="I172" s="103">
        <v>1424</v>
      </c>
      <c r="J172" s="105">
        <f>O172+O173</f>
        <v>1424</v>
      </c>
      <c r="K172" s="12">
        <v>704</v>
      </c>
      <c r="L172" s="12">
        <f t="shared" si="21"/>
        <v>15</v>
      </c>
      <c r="M172" s="12"/>
      <c r="N172" s="12">
        <v>719</v>
      </c>
      <c r="O172" s="12">
        <v>704</v>
      </c>
      <c r="P172" s="12">
        <f>N172-O172</f>
        <v>15</v>
      </c>
      <c r="Q172" s="12"/>
      <c r="R172" s="12"/>
      <c r="S172" s="12"/>
      <c r="T172" s="13"/>
      <c r="U172" s="96">
        <v>5</v>
      </c>
      <c r="V172" s="14">
        <f t="shared" si="16"/>
        <v>704</v>
      </c>
      <c r="W172" s="15"/>
    </row>
    <row r="173" spans="1:23" ht="33.75" customHeight="1" x14ac:dyDescent="0.2">
      <c r="A173" s="7">
        <v>168</v>
      </c>
      <c r="B173" s="16" t="s">
        <v>130</v>
      </c>
      <c r="C173" s="26" t="s">
        <v>25</v>
      </c>
      <c r="D173" s="9" t="s">
        <v>38</v>
      </c>
      <c r="E173" s="26">
        <v>179</v>
      </c>
      <c r="F173" s="10">
        <v>743.6</v>
      </c>
      <c r="G173" s="26" t="s">
        <v>27</v>
      </c>
      <c r="H173" s="11">
        <v>720</v>
      </c>
      <c r="I173" s="104"/>
      <c r="J173" s="106"/>
      <c r="K173" s="12">
        <v>720</v>
      </c>
      <c r="L173" s="19">
        <f t="shared" si="21"/>
        <v>23.600000000000023</v>
      </c>
      <c r="M173" s="12"/>
      <c r="N173" s="12">
        <v>743.6</v>
      </c>
      <c r="O173" s="12">
        <v>720</v>
      </c>
      <c r="P173" s="12">
        <f>N173-O173</f>
        <v>23.600000000000023</v>
      </c>
      <c r="Q173" s="12"/>
      <c r="R173" s="12"/>
      <c r="S173" s="12"/>
      <c r="T173" s="13"/>
      <c r="U173" s="95"/>
      <c r="V173" s="14">
        <f t="shared" si="16"/>
        <v>720</v>
      </c>
      <c r="W173" s="15"/>
    </row>
    <row r="174" spans="1:23" ht="33.75" customHeight="1" x14ac:dyDescent="0.2">
      <c r="A174" s="7">
        <v>169</v>
      </c>
      <c r="B174" s="16" t="s">
        <v>131</v>
      </c>
      <c r="C174" s="9" t="s">
        <v>25</v>
      </c>
      <c r="D174" s="9" t="s">
        <v>35</v>
      </c>
      <c r="E174" s="9">
        <v>50</v>
      </c>
      <c r="F174" s="10">
        <v>829</v>
      </c>
      <c r="G174" s="9" t="s">
        <v>27</v>
      </c>
      <c r="H174" s="11">
        <v>815</v>
      </c>
      <c r="I174" s="92">
        <v>4987</v>
      </c>
      <c r="J174" s="94">
        <f>H174+O175+O176</f>
        <v>3283.1</v>
      </c>
      <c r="K174" s="12">
        <v>815</v>
      </c>
      <c r="L174" s="19">
        <f t="shared" si="21"/>
        <v>14</v>
      </c>
      <c r="M174" s="12"/>
      <c r="N174" s="12">
        <v>825.2</v>
      </c>
      <c r="O174" s="12">
        <f>K174</f>
        <v>815</v>
      </c>
      <c r="P174" s="12">
        <f>N174-K174</f>
        <v>10.200000000000045</v>
      </c>
      <c r="Q174" s="12"/>
      <c r="R174" s="12"/>
      <c r="S174" s="12">
        <f>F174-N174</f>
        <v>3.7999999999999545</v>
      </c>
      <c r="T174" s="13"/>
      <c r="U174" s="96">
        <v>11</v>
      </c>
      <c r="V174" s="14">
        <f t="shared" si="16"/>
        <v>815</v>
      </c>
      <c r="W174" s="15"/>
    </row>
    <row r="175" spans="1:23" ht="33.75" customHeight="1" x14ac:dyDescent="0.2">
      <c r="A175" s="7">
        <v>170</v>
      </c>
      <c r="B175" s="16" t="s">
        <v>131</v>
      </c>
      <c r="C175" s="9" t="s">
        <v>25</v>
      </c>
      <c r="D175" s="9" t="s">
        <v>35</v>
      </c>
      <c r="E175" s="9">
        <v>61</v>
      </c>
      <c r="F175" s="10">
        <v>2013.3</v>
      </c>
      <c r="G175" s="9" t="s">
        <v>27</v>
      </c>
      <c r="H175" s="11">
        <v>2012</v>
      </c>
      <c r="I175" s="116"/>
      <c r="J175" s="115"/>
      <c r="K175" s="12">
        <v>2012</v>
      </c>
      <c r="L175" s="19">
        <f t="shared" si="21"/>
        <v>1.2999999999999545</v>
      </c>
      <c r="M175" s="12"/>
      <c r="N175" s="12">
        <v>308.10000000000002</v>
      </c>
      <c r="O175" s="12">
        <f>N175</f>
        <v>308.10000000000002</v>
      </c>
      <c r="P175" s="12"/>
      <c r="Q175" s="12"/>
      <c r="R175" s="12"/>
      <c r="S175" s="12">
        <f>F175-N175</f>
        <v>1705.1999999999998</v>
      </c>
      <c r="T175" s="13"/>
      <c r="U175" s="115"/>
      <c r="V175" s="14">
        <f t="shared" si="16"/>
        <v>308.10000000000002</v>
      </c>
      <c r="W175" s="15"/>
    </row>
    <row r="176" spans="1:23" ht="33.75" customHeight="1" x14ac:dyDescent="0.2">
      <c r="A176" s="7">
        <v>171</v>
      </c>
      <c r="B176" s="16" t="s">
        <v>131</v>
      </c>
      <c r="C176" s="26" t="s">
        <v>25</v>
      </c>
      <c r="D176" s="9" t="s">
        <v>38</v>
      </c>
      <c r="E176" s="26">
        <v>169</v>
      </c>
      <c r="F176" s="10">
        <v>2161</v>
      </c>
      <c r="G176" s="26" t="s">
        <v>27</v>
      </c>
      <c r="H176" s="11">
        <v>2160</v>
      </c>
      <c r="I176" s="93"/>
      <c r="J176" s="95"/>
      <c r="K176" s="12">
        <v>2160</v>
      </c>
      <c r="L176" s="19">
        <f t="shared" si="21"/>
        <v>1</v>
      </c>
      <c r="M176" s="12"/>
      <c r="N176" s="12">
        <v>2161</v>
      </c>
      <c r="O176" s="12">
        <v>2160</v>
      </c>
      <c r="P176" s="12">
        <f>N176-O176</f>
        <v>1</v>
      </c>
      <c r="Q176" s="12"/>
      <c r="R176" s="12"/>
      <c r="S176" s="12"/>
      <c r="T176" s="13"/>
      <c r="U176" s="95"/>
      <c r="V176" s="14">
        <f t="shared" si="16"/>
        <v>2160</v>
      </c>
      <c r="W176" s="15"/>
    </row>
    <row r="177" spans="1:23" ht="33.75" customHeight="1" x14ac:dyDescent="0.2">
      <c r="A177" s="7">
        <v>172</v>
      </c>
      <c r="B177" s="16" t="s">
        <v>132</v>
      </c>
      <c r="C177" s="9" t="s">
        <v>25</v>
      </c>
      <c r="D177" s="9" t="s">
        <v>26</v>
      </c>
      <c r="E177" s="9">
        <v>174</v>
      </c>
      <c r="F177" s="10">
        <v>705.1</v>
      </c>
      <c r="G177" s="9" t="s">
        <v>27</v>
      </c>
      <c r="H177" s="11">
        <v>704</v>
      </c>
      <c r="I177" s="23">
        <v>2236</v>
      </c>
      <c r="J177" s="24">
        <f>O177</f>
        <v>704</v>
      </c>
      <c r="K177" s="12">
        <v>704</v>
      </c>
      <c r="L177" s="12">
        <f t="shared" si="21"/>
        <v>1.1000000000000227</v>
      </c>
      <c r="M177" s="12"/>
      <c r="N177" s="12">
        <v>705.1</v>
      </c>
      <c r="O177" s="12">
        <v>704</v>
      </c>
      <c r="P177" s="12">
        <f>N177-O177</f>
        <v>1.1000000000000227</v>
      </c>
      <c r="Q177" s="12"/>
      <c r="R177" s="12"/>
      <c r="S177" s="12"/>
      <c r="T177" s="13"/>
      <c r="U177" s="25">
        <v>5</v>
      </c>
      <c r="V177" s="14">
        <f t="shared" si="16"/>
        <v>704</v>
      </c>
      <c r="W177" s="15"/>
    </row>
    <row r="178" spans="1:23" ht="33.75" customHeight="1" x14ac:dyDescent="0.2">
      <c r="A178" s="7">
        <v>173</v>
      </c>
      <c r="B178" s="16" t="s">
        <v>133</v>
      </c>
      <c r="C178" s="9" t="s">
        <v>25</v>
      </c>
      <c r="D178" s="9" t="s">
        <v>26</v>
      </c>
      <c r="E178" s="9">
        <v>179</v>
      </c>
      <c r="F178" s="10">
        <v>719</v>
      </c>
      <c r="G178" s="9" t="s">
        <v>27</v>
      </c>
      <c r="H178" s="11">
        <v>704</v>
      </c>
      <c r="I178" s="92">
        <v>3550</v>
      </c>
      <c r="J178" s="94">
        <f>O178+O179</f>
        <v>1424</v>
      </c>
      <c r="K178" s="12">
        <v>704</v>
      </c>
      <c r="L178" s="12">
        <f t="shared" si="21"/>
        <v>15</v>
      </c>
      <c r="M178" s="12"/>
      <c r="N178" s="12">
        <v>719</v>
      </c>
      <c r="O178" s="12">
        <v>704</v>
      </c>
      <c r="P178" s="12">
        <f>N178-O178</f>
        <v>15</v>
      </c>
      <c r="Q178" s="12"/>
      <c r="R178" s="12"/>
      <c r="S178" s="12"/>
      <c r="T178" s="13"/>
      <c r="U178" s="96">
        <v>4</v>
      </c>
      <c r="V178" s="14">
        <f t="shared" si="16"/>
        <v>704</v>
      </c>
      <c r="W178" s="15"/>
    </row>
    <row r="179" spans="1:23" ht="33.75" customHeight="1" x14ac:dyDescent="0.2">
      <c r="A179" s="7">
        <v>174</v>
      </c>
      <c r="B179" s="16" t="s">
        <v>133</v>
      </c>
      <c r="C179" s="26" t="s">
        <v>25</v>
      </c>
      <c r="D179" s="9" t="s">
        <v>38</v>
      </c>
      <c r="E179" s="26">
        <v>180</v>
      </c>
      <c r="F179" s="10">
        <v>743.6</v>
      </c>
      <c r="G179" s="26" t="s">
        <v>27</v>
      </c>
      <c r="H179" s="11">
        <v>720</v>
      </c>
      <c r="I179" s="93"/>
      <c r="J179" s="95"/>
      <c r="K179" s="12">
        <v>720</v>
      </c>
      <c r="L179" s="19">
        <f t="shared" si="21"/>
        <v>23.600000000000023</v>
      </c>
      <c r="M179" s="12"/>
      <c r="N179" s="12">
        <v>743.6</v>
      </c>
      <c r="O179" s="12">
        <v>720</v>
      </c>
      <c r="P179" s="12">
        <f>N179-O179</f>
        <v>23.600000000000023</v>
      </c>
      <c r="Q179" s="12"/>
      <c r="R179" s="12"/>
      <c r="S179" s="12"/>
      <c r="T179" s="13"/>
      <c r="U179" s="95"/>
      <c r="V179" s="14">
        <f t="shared" si="16"/>
        <v>720</v>
      </c>
      <c r="W179" s="15"/>
    </row>
    <row r="180" spans="1:23" ht="33.75" customHeight="1" x14ac:dyDescent="0.2">
      <c r="A180" s="7">
        <v>175</v>
      </c>
      <c r="B180" s="16" t="s">
        <v>134</v>
      </c>
      <c r="C180" s="26" t="s">
        <v>25</v>
      </c>
      <c r="D180" s="9" t="s">
        <v>38</v>
      </c>
      <c r="E180" s="26">
        <v>137</v>
      </c>
      <c r="F180" s="10">
        <v>410.9</v>
      </c>
      <c r="G180" s="26" t="s">
        <v>27</v>
      </c>
      <c r="H180" s="11"/>
      <c r="I180" s="92">
        <v>3759</v>
      </c>
      <c r="J180" s="111" t="e">
        <f>O180+O181+#REF!+O182</f>
        <v>#REF!</v>
      </c>
      <c r="K180" s="12"/>
      <c r="L180" s="19">
        <f t="shared" si="21"/>
        <v>410.9</v>
      </c>
      <c r="M180" s="12"/>
      <c r="N180" s="12">
        <v>410.9</v>
      </c>
      <c r="O180" s="12"/>
      <c r="P180" s="12"/>
      <c r="Q180" s="12">
        <f>N180</f>
        <v>410.9</v>
      </c>
      <c r="R180" s="12"/>
      <c r="S180" s="12"/>
      <c r="T180" s="13"/>
      <c r="U180" s="96">
        <v>10</v>
      </c>
      <c r="V180" s="42">
        <f>Q180</f>
        <v>410.9</v>
      </c>
      <c r="W180" s="15"/>
    </row>
    <row r="181" spans="1:23" ht="33.75" customHeight="1" x14ac:dyDescent="0.2">
      <c r="A181" s="7">
        <v>176</v>
      </c>
      <c r="B181" s="16" t="s">
        <v>134</v>
      </c>
      <c r="C181" s="26" t="s">
        <v>25</v>
      </c>
      <c r="D181" s="9" t="s">
        <v>38</v>
      </c>
      <c r="E181" s="26">
        <v>166</v>
      </c>
      <c r="F181" s="10">
        <v>1802.5</v>
      </c>
      <c r="G181" s="26" t="s">
        <v>27</v>
      </c>
      <c r="H181" s="11">
        <v>1440</v>
      </c>
      <c r="I181" s="116"/>
      <c r="J181" s="126"/>
      <c r="K181" s="12">
        <v>1440</v>
      </c>
      <c r="L181" s="19">
        <f t="shared" si="21"/>
        <v>362.5</v>
      </c>
      <c r="M181" s="12"/>
      <c r="N181" s="12">
        <v>1802.5</v>
      </c>
      <c r="O181" s="12">
        <v>1440</v>
      </c>
      <c r="P181" s="12">
        <f>N181-O181</f>
        <v>362.5</v>
      </c>
      <c r="Q181" s="12"/>
      <c r="R181" s="12"/>
      <c r="S181" s="12"/>
      <c r="T181" s="13"/>
      <c r="U181" s="115"/>
      <c r="V181" s="14">
        <f>O181</f>
        <v>1440</v>
      </c>
      <c r="W181" s="15"/>
    </row>
    <row r="182" spans="1:23" ht="33.75" customHeight="1" x14ac:dyDescent="0.2">
      <c r="A182" s="7">
        <v>177</v>
      </c>
      <c r="B182" s="16" t="s">
        <v>134</v>
      </c>
      <c r="C182" s="9" t="s">
        <v>25</v>
      </c>
      <c r="D182" s="9" t="s">
        <v>28</v>
      </c>
      <c r="E182" s="9">
        <v>46</v>
      </c>
      <c r="F182" s="10">
        <v>823.3</v>
      </c>
      <c r="G182" s="9" t="s">
        <v>27</v>
      </c>
      <c r="H182" s="11">
        <v>820</v>
      </c>
      <c r="I182" s="93"/>
      <c r="J182" s="112"/>
      <c r="K182" s="12">
        <v>820</v>
      </c>
      <c r="L182" s="19">
        <f t="shared" si="21"/>
        <v>3.2999999999999545</v>
      </c>
      <c r="M182" s="12"/>
      <c r="N182" s="12">
        <v>823.3</v>
      </c>
      <c r="O182" s="12">
        <v>820</v>
      </c>
      <c r="P182" s="12">
        <f>N182-O182</f>
        <v>3.2999999999999545</v>
      </c>
      <c r="Q182" s="12"/>
      <c r="R182" s="12"/>
      <c r="S182" s="12"/>
      <c r="T182" s="13"/>
      <c r="U182" s="95"/>
      <c r="V182" s="14">
        <f t="shared" ref="V182:V245" si="22">O182</f>
        <v>820</v>
      </c>
      <c r="W182" s="15"/>
    </row>
    <row r="183" spans="1:23" ht="49.5" x14ac:dyDescent="0.2">
      <c r="A183" s="7">
        <v>178</v>
      </c>
      <c r="B183" s="16" t="s">
        <v>135</v>
      </c>
      <c r="C183" s="9" t="s">
        <v>25</v>
      </c>
      <c r="D183" s="9" t="s">
        <v>26</v>
      </c>
      <c r="E183" s="9">
        <v>110</v>
      </c>
      <c r="F183" s="10">
        <v>1490</v>
      </c>
      <c r="G183" s="9" t="s">
        <v>27</v>
      </c>
      <c r="H183" s="11">
        <v>1475</v>
      </c>
      <c r="I183" s="23">
        <v>3275</v>
      </c>
      <c r="J183" s="24">
        <f>O183</f>
        <v>1475</v>
      </c>
      <c r="K183" s="12">
        <v>1475</v>
      </c>
      <c r="L183" s="12">
        <f t="shared" si="21"/>
        <v>15</v>
      </c>
      <c r="M183" s="12"/>
      <c r="N183" s="12">
        <v>1490</v>
      </c>
      <c r="O183" s="12">
        <v>1475</v>
      </c>
      <c r="P183" s="12">
        <f>N183-O183</f>
        <v>15</v>
      </c>
      <c r="Q183" s="12"/>
      <c r="R183" s="12"/>
      <c r="S183" s="12"/>
      <c r="T183" s="13"/>
      <c r="U183" s="25">
        <v>10</v>
      </c>
      <c r="V183" s="14">
        <f t="shared" si="22"/>
        <v>1475</v>
      </c>
      <c r="W183" s="15"/>
    </row>
    <row r="184" spans="1:23" ht="33.75" customHeight="1" x14ac:dyDescent="0.2">
      <c r="A184" s="7">
        <v>179</v>
      </c>
      <c r="B184" s="16" t="s">
        <v>136</v>
      </c>
      <c r="C184" s="26" t="s">
        <v>25</v>
      </c>
      <c r="D184" s="9" t="s">
        <v>38</v>
      </c>
      <c r="E184" s="26">
        <v>176</v>
      </c>
      <c r="F184" s="10">
        <v>1841.7</v>
      </c>
      <c r="G184" s="26" t="s">
        <v>27</v>
      </c>
      <c r="H184" s="11">
        <v>1800</v>
      </c>
      <c r="I184" s="23">
        <v>2828</v>
      </c>
      <c r="J184" s="24">
        <f>O184</f>
        <v>1800</v>
      </c>
      <c r="K184" s="12">
        <v>1800</v>
      </c>
      <c r="L184" s="19">
        <f t="shared" si="21"/>
        <v>41.700000000000045</v>
      </c>
      <c r="M184" s="12"/>
      <c r="N184" s="12">
        <v>1841.7</v>
      </c>
      <c r="O184" s="12">
        <v>1800</v>
      </c>
      <c r="P184" s="12">
        <f>N184-O184</f>
        <v>41.700000000000045</v>
      </c>
      <c r="Q184" s="12"/>
      <c r="R184" s="12"/>
      <c r="S184" s="12"/>
      <c r="T184" s="13"/>
      <c r="U184" s="25">
        <v>6</v>
      </c>
      <c r="V184" s="14">
        <f t="shared" si="22"/>
        <v>1800</v>
      </c>
      <c r="W184" s="15"/>
    </row>
    <row r="185" spans="1:23" ht="19.5" customHeight="1" x14ac:dyDescent="0.2">
      <c r="A185" s="7">
        <v>180</v>
      </c>
      <c r="B185" s="16" t="s">
        <v>137</v>
      </c>
      <c r="C185" s="9" t="s">
        <v>25</v>
      </c>
      <c r="D185" s="9" t="s">
        <v>26</v>
      </c>
      <c r="E185" s="9">
        <v>180</v>
      </c>
      <c r="F185" s="10">
        <v>246.1</v>
      </c>
      <c r="G185" s="9" t="s">
        <v>27</v>
      </c>
      <c r="H185" s="11">
        <v>240</v>
      </c>
      <c r="I185" s="92">
        <v>6089</v>
      </c>
      <c r="J185" s="94">
        <f>O185+S185+O186+O187+O188+O189</f>
        <v>5412.8000000000011</v>
      </c>
      <c r="K185" s="12">
        <v>240</v>
      </c>
      <c r="L185" s="12">
        <f t="shared" si="21"/>
        <v>6.0999999999999943</v>
      </c>
      <c r="M185" s="12"/>
      <c r="N185" s="12">
        <v>179.4</v>
      </c>
      <c r="O185" s="12">
        <f>N185</f>
        <v>179.4</v>
      </c>
      <c r="P185" s="12"/>
      <c r="Q185" s="12"/>
      <c r="R185" s="12"/>
      <c r="S185" s="12">
        <f>F185-N185</f>
        <v>66.699999999999989</v>
      </c>
      <c r="T185" s="13"/>
      <c r="U185" s="96">
        <v>10</v>
      </c>
      <c r="V185" s="14">
        <f t="shared" si="22"/>
        <v>179.4</v>
      </c>
      <c r="W185" s="15"/>
    </row>
    <row r="186" spans="1:23" ht="19.5" customHeight="1" x14ac:dyDescent="0.2">
      <c r="A186" s="7">
        <v>181</v>
      </c>
      <c r="B186" s="16" t="s">
        <v>138</v>
      </c>
      <c r="C186" s="26" t="s">
        <v>25</v>
      </c>
      <c r="D186" s="9" t="s">
        <v>38</v>
      </c>
      <c r="E186" s="26">
        <v>164</v>
      </c>
      <c r="F186" s="10">
        <v>3317.3</v>
      </c>
      <c r="G186" s="26" t="s">
        <v>27</v>
      </c>
      <c r="H186" s="11">
        <v>3315</v>
      </c>
      <c r="I186" s="116"/>
      <c r="J186" s="115"/>
      <c r="K186" s="12">
        <v>3315</v>
      </c>
      <c r="L186" s="19">
        <f t="shared" si="21"/>
        <v>2.3000000000001819</v>
      </c>
      <c r="M186" s="12"/>
      <c r="N186" s="12">
        <v>3317.3</v>
      </c>
      <c r="O186" s="12">
        <v>3315</v>
      </c>
      <c r="P186" s="12">
        <f>N186-O186</f>
        <v>2.3000000000001819</v>
      </c>
      <c r="Q186" s="12"/>
      <c r="R186" s="12"/>
      <c r="S186" s="12"/>
      <c r="T186" s="13"/>
      <c r="U186" s="115"/>
      <c r="V186" s="14">
        <f t="shared" si="22"/>
        <v>3315</v>
      </c>
      <c r="W186" s="15"/>
    </row>
    <row r="187" spans="1:23" ht="19.5" customHeight="1" x14ac:dyDescent="0.2">
      <c r="A187" s="7">
        <v>182</v>
      </c>
      <c r="B187" s="16" t="s">
        <v>138</v>
      </c>
      <c r="C187" s="9" t="s">
        <v>25</v>
      </c>
      <c r="D187" s="9" t="s">
        <v>35</v>
      </c>
      <c r="E187" s="9">
        <v>16</v>
      </c>
      <c r="F187" s="10">
        <v>953.4</v>
      </c>
      <c r="G187" s="9" t="s">
        <v>27</v>
      </c>
      <c r="H187" s="11">
        <v>920</v>
      </c>
      <c r="I187" s="116"/>
      <c r="J187" s="115"/>
      <c r="K187" s="12">
        <v>920</v>
      </c>
      <c r="L187" s="19">
        <f t="shared" si="21"/>
        <v>33.399999999999977</v>
      </c>
      <c r="M187" s="12"/>
      <c r="N187" s="12">
        <v>953.4</v>
      </c>
      <c r="O187" s="12">
        <v>920</v>
      </c>
      <c r="P187" s="12">
        <f>N187-O187</f>
        <v>33.399999999999977</v>
      </c>
      <c r="Q187" s="12"/>
      <c r="R187" s="12"/>
      <c r="S187" s="12"/>
      <c r="T187" s="13"/>
      <c r="U187" s="115"/>
      <c r="V187" s="14">
        <f t="shared" si="22"/>
        <v>920</v>
      </c>
      <c r="W187" s="15"/>
    </row>
    <row r="188" spans="1:23" ht="19.5" customHeight="1" x14ac:dyDescent="0.2">
      <c r="A188" s="7">
        <v>183</v>
      </c>
      <c r="B188" s="16" t="s">
        <v>138</v>
      </c>
      <c r="C188" s="9" t="s">
        <v>25</v>
      </c>
      <c r="D188" s="9" t="s">
        <v>35</v>
      </c>
      <c r="E188" s="9">
        <v>22</v>
      </c>
      <c r="F188" s="10">
        <v>628.1</v>
      </c>
      <c r="G188" s="9" t="s">
        <v>27</v>
      </c>
      <c r="H188" s="11">
        <v>604</v>
      </c>
      <c r="I188" s="116"/>
      <c r="J188" s="115"/>
      <c r="K188" s="12">
        <v>604</v>
      </c>
      <c r="L188" s="19">
        <f t="shared" si="21"/>
        <v>24.100000000000023</v>
      </c>
      <c r="M188" s="12"/>
      <c r="N188" s="12">
        <v>389.1</v>
      </c>
      <c r="O188" s="12">
        <f>N188</f>
        <v>389.1</v>
      </c>
      <c r="P188" s="12"/>
      <c r="Q188" s="12"/>
      <c r="R188" s="12"/>
      <c r="S188" s="12">
        <f>F188-N188</f>
        <v>239</v>
      </c>
      <c r="T188" s="13"/>
      <c r="U188" s="115"/>
      <c r="V188" s="14">
        <f t="shared" si="22"/>
        <v>389.1</v>
      </c>
      <c r="W188" s="15"/>
    </row>
    <row r="189" spans="1:23" ht="19.5" customHeight="1" x14ac:dyDescent="0.2">
      <c r="A189" s="7">
        <v>184</v>
      </c>
      <c r="B189" s="16" t="s">
        <v>138</v>
      </c>
      <c r="C189" s="9" t="s">
        <v>25</v>
      </c>
      <c r="D189" s="9" t="s">
        <v>35</v>
      </c>
      <c r="E189" s="9">
        <v>32</v>
      </c>
      <c r="F189" s="10">
        <v>1014.8</v>
      </c>
      <c r="G189" s="9" t="s">
        <v>27</v>
      </c>
      <c r="H189" s="11">
        <v>1010</v>
      </c>
      <c r="I189" s="93"/>
      <c r="J189" s="95"/>
      <c r="K189" s="12">
        <v>1010</v>
      </c>
      <c r="L189" s="19">
        <f t="shared" si="21"/>
        <v>4.7999999999999545</v>
      </c>
      <c r="M189" s="12"/>
      <c r="N189" s="12">
        <v>542.6</v>
      </c>
      <c r="O189" s="12">
        <f>N189</f>
        <v>542.6</v>
      </c>
      <c r="P189" s="12"/>
      <c r="Q189" s="12"/>
      <c r="R189" s="12"/>
      <c r="S189" s="12">
        <f>F189-N189</f>
        <v>472.19999999999993</v>
      </c>
      <c r="T189" s="13"/>
      <c r="U189" s="95"/>
      <c r="V189" s="14">
        <f t="shared" si="22"/>
        <v>542.6</v>
      </c>
      <c r="W189" s="15"/>
    </row>
    <row r="190" spans="1:23" ht="19.5" customHeight="1" x14ac:dyDescent="0.2">
      <c r="A190" s="7">
        <v>185</v>
      </c>
      <c r="B190" s="16" t="s">
        <v>139</v>
      </c>
      <c r="C190" s="9" t="s">
        <v>25</v>
      </c>
      <c r="D190" s="9" t="s">
        <v>40</v>
      </c>
      <c r="E190" s="9">
        <v>42</v>
      </c>
      <c r="F190" s="10">
        <v>801.3</v>
      </c>
      <c r="G190" s="9" t="s">
        <v>27</v>
      </c>
      <c r="H190" s="11">
        <v>800</v>
      </c>
      <c r="I190" s="92">
        <v>1420</v>
      </c>
      <c r="J190" s="94">
        <f>O190+O191</f>
        <v>416.1</v>
      </c>
      <c r="K190" s="12">
        <v>800</v>
      </c>
      <c r="L190" s="19">
        <f t="shared" si="21"/>
        <v>1.2999999999999545</v>
      </c>
      <c r="M190" s="12"/>
      <c r="N190" s="12">
        <v>136.1</v>
      </c>
      <c r="O190" s="12">
        <f>N190</f>
        <v>136.1</v>
      </c>
      <c r="P190" s="12"/>
      <c r="Q190" s="12"/>
      <c r="R190" s="12"/>
      <c r="S190" s="12">
        <f>F190-N190</f>
        <v>665.19999999999993</v>
      </c>
      <c r="T190" s="13"/>
      <c r="U190" s="96">
        <v>3</v>
      </c>
      <c r="V190" s="14">
        <f t="shared" si="22"/>
        <v>136.1</v>
      </c>
      <c r="W190" s="15"/>
    </row>
    <row r="191" spans="1:23" ht="19.5" customHeight="1" x14ac:dyDescent="0.2">
      <c r="A191" s="7">
        <v>186</v>
      </c>
      <c r="B191" s="16" t="s">
        <v>139</v>
      </c>
      <c r="C191" s="9" t="s">
        <v>25</v>
      </c>
      <c r="D191" s="9" t="s">
        <v>28</v>
      </c>
      <c r="E191" s="9">
        <v>18</v>
      </c>
      <c r="F191" s="10">
        <v>311</v>
      </c>
      <c r="G191" s="9" t="s">
        <v>27</v>
      </c>
      <c r="H191" s="11">
        <v>280</v>
      </c>
      <c r="I191" s="93"/>
      <c r="J191" s="95"/>
      <c r="K191" s="12">
        <v>280</v>
      </c>
      <c r="L191" s="19">
        <f t="shared" si="21"/>
        <v>31</v>
      </c>
      <c r="M191" s="12"/>
      <c r="N191" s="12">
        <v>311</v>
      </c>
      <c r="O191" s="12">
        <v>280</v>
      </c>
      <c r="P191" s="12">
        <f>N191-O191</f>
        <v>31</v>
      </c>
      <c r="Q191" s="12"/>
      <c r="R191" s="12"/>
      <c r="S191" s="12"/>
      <c r="T191" s="13"/>
      <c r="U191" s="95"/>
      <c r="V191" s="14">
        <f t="shared" si="22"/>
        <v>280</v>
      </c>
      <c r="W191" s="15"/>
    </row>
    <row r="192" spans="1:23" ht="19.5" customHeight="1" x14ac:dyDescent="0.2">
      <c r="A192" s="7">
        <v>187</v>
      </c>
      <c r="B192" s="16" t="s">
        <v>140</v>
      </c>
      <c r="C192" s="9" t="s">
        <v>25</v>
      </c>
      <c r="D192" s="9" t="s">
        <v>26</v>
      </c>
      <c r="E192" s="9">
        <v>112</v>
      </c>
      <c r="F192" s="10">
        <v>471</v>
      </c>
      <c r="G192" s="9" t="s">
        <v>27</v>
      </c>
      <c r="H192" s="11">
        <v>470</v>
      </c>
      <c r="I192" s="103">
        <v>712</v>
      </c>
      <c r="J192" s="105">
        <f>O192+O193</f>
        <v>830</v>
      </c>
      <c r="K192" s="12">
        <v>470</v>
      </c>
      <c r="L192" s="12">
        <f t="shared" si="21"/>
        <v>1</v>
      </c>
      <c r="M192" s="12"/>
      <c r="N192" s="12">
        <v>471</v>
      </c>
      <c r="O192" s="12">
        <v>470</v>
      </c>
      <c r="P192" s="12">
        <f>N192-O192</f>
        <v>1</v>
      </c>
      <c r="Q192" s="12"/>
      <c r="R192" s="12"/>
      <c r="S192" s="12"/>
      <c r="T192" s="13"/>
      <c r="U192" s="96">
        <v>1</v>
      </c>
      <c r="V192" s="14">
        <f t="shared" si="22"/>
        <v>470</v>
      </c>
      <c r="W192" s="15"/>
    </row>
    <row r="193" spans="1:23" ht="19.5" customHeight="1" x14ac:dyDescent="0.2">
      <c r="A193" s="7">
        <v>188</v>
      </c>
      <c r="B193" s="16" t="s">
        <v>140</v>
      </c>
      <c r="C193" s="9" t="s">
        <v>25</v>
      </c>
      <c r="D193" s="9" t="s">
        <v>28</v>
      </c>
      <c r="E193" s="9">
        <v>30</v>
      </c>
      <c r="F193" s="10">
        <v>365.2</v>
      </c>
      <c r="G193" s="9" t="s">
        <v>27</v>
      </c>
      <c r="H193" s="11">
        <v>360</v>
      </c>
      <c r="I193" s="104"/>
      <c r="J193" s="106"/>
      <c r="K193" s="12">
        <v>360</v>
      </c>
      <c r="L193" s="19">
        <f t="shared" si="21"/>
        <v>5.1999999999999886</v>
      </c>
      <c r="M193" s="12"/>
      <c r="N193" s="12">
        <v>365.2</v>
      </c>
      <c r="O193" s="12">
        <v>360</v>
      </c>
      <c r="P193" s="12">
        <f>N193-O193</f>
        <v>5.1999999999999886</v>
      </c>
      <c r="Q193" s="12"/>
      <c r="R193" s="12"/>
      <c r="S193" s="12"/>
      <c r="T193" s="13"/>
      <c r="U193" s="95"/>
      <c r="V193" s="14">
        <f t="shared" si="22"/>
        <v>360</v>
      </c>
      <c r="W193" s="15"/>
    </row>
    <row r="194" spans="1:23" ht="19.5" customHeight="1" x14ac:dyDescent="0.2">
      <c r="A194" s="7">
        <v>189</v>
      </c>
      <c r="B194" s="16" t="s">
        <v>141</v>
      </c>
      <c r="C194" s="26" t="s">
        <v>25</v>
      </c>
      <c r="D194" s="9" t="s">
        <v>38</v>
      </c>
      <c r="E194" s="26">
        <v>195</v>
      </c>
      <c r="F194" s="10">
        <v>1875</v>
      </c>
      <c r="G194" s="26" t="s">
        <v>27</v>
      </c>
      <c r="H194" s="11">
        <v>1790</v>
      </c>
      <c r="I194" s="103">
        <v>2848</v>
      </c>
      <c r="J194" s="124">
        <f>O194+O195</f>
        <v>2180.6999999999998</v>
      </c>
      <c r="K194" s="12">
        <v>1790</v>
      </c>
      <c r="L194" s="19">
        <f t="shared" si="21"/>
        <v>85</v>
      </c>
      <c r="M194" s="12"/>
      <c r="N194" s="12">
        <v>1875</v>
      </c>
      <c r="O194" s="12">
        <v>1790</v>
      </c>
      <c r="P194" s="12">
        <f>N194-O194</f>
        <v>85</v>
      </c>
      <c r="Q194" s="12"/>
      <c r="R194" s="12"/>
      <c r="S194" s="12"/>
      <c r="T194" s="13"/>
      <c r="U194" s="96">
        <v>10</v>
      </c>
      <c r="V194" s="14">
        <f t="shared" si="22"/>
        <v>1790</v>
      </c>
      <c r="W194" s="15"/>
    </row>
    <row r="195" spans="1:23" ht="19.5" customHeight="1" x14ac:dyDescent="0.2">
      <c r="A195" s="7">
        <v>190</v>
      </c>
      <c r="B195" s="16" t="s">
        <v>141</v>
      </c>
      <c r="C195" s="9" t="s">
        <v>25</v>
      </c>
      <c r="D195" s="9" t="s">
        <v>49</v>
      </c>
      <c r="E195" s="9">
        <v>106</v>
      </c>
      <c r="F195" s="10">
        <v>1058.5</v>
      </c>
      <c r="G195" s="9" t="s">
        <v>27</v>
      </c>
      <c r="H195" s="11">
        <v>1058</v>
      </c>
      <c r="I195" s="104"/>
      <c r="J195" s="125"/>
      <c r="K195" s="12">
        <v>1058</v>
      </c>
      <c r="L195" s="12">
        <f t="shared" si="21"/>
        <v>0.5</v>
      </c>
      <c r="M195" s="12"/>
      <c r="N195" s="12">
        <v>390.7</v>
      </c>
      <c r="O195" s="12">
        <f>N195</f>
        <v>390.7</v>
      </c>
      <c r="P195" s="12"/>
      <c r="Q195" s="12"/>
      <c r="R195" s="12"/>
      <c r="S195" s="12">
        <f>F195-N195</f>
        <v>667.8</v>
      </c>
      <c r="T195" s="13"/>
      <c r="U195" s="95"/>
      <c r="V195" s="14">
        <f t="shared" si="22"/>
        <v>390.7</v>
      </c>
      <c r="W195" s="15"/>
    </row>
    <row r="196" spans="1:23" ht="33.75" customHeight="1" x14ac:dyDescent="0.2">
      <c r="A196" s="7">
        <v>191</v>
      </c>
      <c r="B196" s="16" t="s">
        <v>142</v>
      </c>
      <c r="C196" s="9" t="s">
        <v>25</v>
      </c>
      <c r="D196" s="9" t="s">
        <v>26</v>
      </c>
      <c r="E196" s="9">
        <v>177</v>
      </c>
      <c r="F196" s="10">
        <v>2136</v>
      </c>
      <c r="G196" s="9" t="s">
        <v>27</v>
      </c>
      <c r="H196" s="11">
        <v>2112</v>
      </c>
      <c r="I196" s="103">
        <v>4272</v>
      </c>
      <c r="J196" s="105">
        <f>O196+O197</f>
        <v>2146.1</v>
      </c>
      <c r="K196" s="12">
        <v>2112</v>
      </c>
      <c r="L196" s="12">
        <f t="shared" si="21"/>
        <v>24</v>
      </c>
      <c r="M196" s="12"/>
      <c r="N196" s="12">
        <v>2136</v>
      </c>
      <c r="O196" s="12">
        <v>2112</v>
      </c>
      <c r="P196" s="12">
        <f>N196-O196</f>
        <v>24</v>
      </c>
      <c r="Q196" s="12"/>
      <c r="R196" s="12"/>
      <c r="S196" s="12"/>
      <c r="T196" s="13"/>
      <c r="U196" s="96">
        <v>7</v>
      </c>
      <c r="V196" s="14">
        <f t="shared" si="22"/>
        <v>2112</v>
      </c>
      <c r="W196" s="15"/>
    </row>
    <row r="197" spans="1:23" ht="33.75" customHeight="1" x14ac:dyDescent="0.2">
      <c r="A197" s="7">
        <v>192</v>
      </c>
      <c r="B197" s="16" t="s">
        <v>142</v>
      </c>
      <c r="C197" s="9" t="s">
        <v>25</v>
      </c>
      <c r="D197" s="9" t="s">
        <v>35</v>
      </c>
      <c r="E197" s="9">
        <v>67</v>
      </c>
      <c r="F197" s="10">
        <v>2161.5</v>
      </c>
      <c r="G197" s="9" t="s">
        <v>27</v>
      </c>
      <c r="H197" s="11">
        <v>2160</v>
      </c>
      <c r="I197" s="104"/>
      <c r="J197" s="106"/>
      <c r="K197" s="12">
        <v>2160</v>
      </c>
      <c r="L197" s="19">
        <f t="shared" si="21"/>
        <v>1.5</v>
      </c>
      <c r="M197" s="12"/>
      <c r="N197" s="12">
        <v>34.1</v>
      </c>
      <c r="O197" s="12">
        <f>N197</f>
        <v>34.1</v>
      </c>
      <c r="P197" s="12"/>
      <c r="Q197" s="12"/>
      <c r="R197" s="12"/>
      <c r="S197" s="12">
        <f>F197-N197</f>
        <v>2127.4</v>
      </c>
      <c r="T197" s="13"/>
      <c r="U197" s="95"/>
      <c r="V197" s="14">
        <f t="shared" si="22"/>
        <v>34.1</v>
      </c>
      <c r="W197" s="15"/>
    </row>
    <row r="198" spans="1:23" ht="19.5" customHeight="1" x14ac:dyDescent="0.2">
      <c r="A198" s="7">
        <v>193</v>
      </c>
      <c r="B198" s="16" t="s">
        <v>143</v>
      </c>
      <c r="C198" s="9" t="s">
        <v>25</v>
      </c>
      <c r="D198" s="9" t="s">
        <v>26</v>
      </c>
      <c r="E198" s="9">
        <v>128</v>
      </c>
      <c r="F198" s="10">
        <v>1782</v>
      </c>
      <c r="G198" s="9" t="s">
        <v>27</v>
      </c>
      <c r="H198" s="11">
        <v>1760</v>
      </c>
      <c r="I198" s="103">
        <v>3560</v>
      </c>
      <c r="J198" s="105">
        <f>O198+O199</f>
        <v>3465.3</v>
      </c>
      <c r="K198" s="12">
        <v>1760</v>
      </c>
      <c r="L198" s="12">
        <f t="shared" si="21"/>
        <v>22</v>
      </c>
      <c r="M198" s="12"/>
      <c r="N198" s="12">
        <v>1782</v>
      </c>
      <c r="O198" s="12">
        <v>1760</v>
      </c>
      <c r="P198" s="12">
        <f>N198-O198</f>
        <v>22</v>
      </c>
      <c r="Q198" s="12"/>
      <c r="R198" s="12"/>
      <c r="S198" s="12"/>
      <c r="T198" s="13"/>
      <c r="U198" s="96">
        <v>12</v>
      </c>
      <c r="V198" s="14">
        <f t="shared" si="22"/>
        <v>1760</v>
      </c>
      <c r="W198" s="15"/>
    </row>
    <row r="199" spans="1:23" ht="19.5" customHeight="1" x14ac:dyDescent="0.2">
      <c r="A199" s="7">
        <v>194</v>
      </c>
      <c r="B199" s="16" t="s">
        <v>143</v>
      </c>
      <c r="C199" s="9" t="s">
        <v>25</v>
      </c>
      <c r="D199" s="9" t="s">
        <v>28</v>
      </c>
      <c r="E199" s="9">
        <v>114</v>
      </c>
      <c r="F199" s="10">
        <v>1841.6</v>
      </c>
      <c r="G199" s="9" t="s">
        <v>27</v>
      </c>
      <c r="H199" s="11">
        <v>1800</v>
      </c>
      <c r="I199" s="104"/>
      <c r="J199" s="106"/>
      <c r="K199" s="12">
        <v>1800</v>
      </c>
      <c r="L199" s="12">
        <f t="shared" si="21"/>
        <v>41.599999999999909</v>
      </c>
      <c r="M199" s="12"/>
      <c r="N199" s="12">
        <v>1705.3</v>
      </c>
      <c r="O199" s="12">
        <f>N199</f>
        <v>1705.3</v>
      </c>
      <c r="P199" s="12"/>
      <c r="Q199" s="12"/>
      <c r="R199" s="12"/>
      <c r="S199" s="12">
        <f>F199-N199</f>
        <v>136.29999999999995</v>
      </c>
      <c r="T199" s="13"/>
      <c r="U199" s="95"/>
      <c r="V199" s="14">
        <f t="shared" si="22"/>
        <v>1705.3</v>
      </c>
      <c r="W199" s="15"/>
    </row>
    <row r="200" spans="1:23" ht="33.75" customHeight="1" x14ac:dyDescent="0.2">
      <c r="A200" s="7">
        <v>195</v>
      </c>
      <c r="B200" s="16" t="s">
        <v>144</v>
      </c>
      <c r="C200" s="26" t="s">
        <v>25</v>
      </c>
      <c r="D200" s="9" t="s">
        <v>38</v>
      </c>
      <c r="E200" s="26">
        <v>119</v>
      </c>
      <c r="F200" s="10">
        <v>463.4</v>
      </c>
      <c r="G200" s="26" t="s">
        <v>27</v>
      </c>
      <c r="H200" s="11">
        <v>403</v>
      </c>
      <c r="I200" s="92">
        <v>4112</v>
      </c>
      <c r="J200" s="111">
        <f>O200+O201</f>
        <v>2563</v>
      </c>
      <c r="K200" s="12">
        <v>403</v>
      </c>
      <c r="L200" s="19">
        <f t="shared" si="21"/>
        <v>60.399999999999977</v>
      </c>
      <c r="M200" s="12"/>
      <c r="N200" s="12">
        <v>463.4</v>
      </c>
      <c r="O200" s="12">
        <v>403</v>
      </c>
      <c r="P200" s="12">
        <f>N200-O200</f>
        <v>60.399999999999977</v>
      </c>
      <c r="Q200" s="12"/>
      <c r="R200" s="12"/>
      <c r="S200" s="12"/>
      <c r="T200" s="13"/>
      <c r="U200" s="96">
        <v>18</v>
      </c>
      <c r="V200" s="14">
        <f t="shared" si="22"/>
        <v>403</v>
      </c>
      <c r="W200" s="15"/>
    </row>
    <row r="201" spans="1:23" ht="33.75" customHeight="1" x14ac:dyDescent="0.2">
      <c r="A201" s="7">
        <v>196</v>
      </c>
      <c r="B201" s="16" t="s">
        <v>144</v>
      </c>
      <c r="C201" s="26" t="s">
        <v>25</v>
      </c>
      <c r="D201" s="9" t="s">
        <v>38</v>
      </c>
      <c r="E201" s="26">
        <v>131</v>
      </c>
      <c r="F201" s="10">
        <v>2256.5</v>
      </c>
      <c r="G201" s="26" t="s">
        <v>27</v>
      </c>
      <c r="H201" s="11">
        <v>2160</v>
      </c>
      <c r="I201" s="93"/>
      <c r="J201" s="112"/>
      <c r="K201" s="12">
        <v>2160</v>
      </c>
      <c r="L201" s="19">
        <f t="shared" si="21"/>
        <v>96.5</v>
      </c>
      <c r="M201" s="12"/>
      <c r="N201" s="12">
        <v>2256.5</v>
      </c>
      <c r="O201" s="12">
        <v>2160</v>
      </c>
      <c r="P201" s="12">
        <f>N201-O201</f>
        <v>96.5</v>
      </c>
      <c r="Q201" s="12"/>
      <c r="R201" s="12"/>
      <c r="S201" s="12"/>
      <c r="T201" s="13"/>
      <c r="U201" s="95"/>
      <c r="V201" s="14">
        <f t="shared" si="22"/>
        <v>2160</v>
      </c>
      <c r="W201" s="15"/>
    </row>
    <row r="202" spans="1:23" ht="19.5" customHeight="1" x14ac:dyDescent="0.2">
      <c r="A202" s="7">
        <v>197</v>
      </c>
      <c r="B202" s="16" t="s">
        <v>145</v>
      </c>
      <c r="C202" s="9" t="s">
        <v>25</v>
      </c>
      <c r="D202" s="9" t="s">
        <v>40</v>
      </c>
      <c r="E202" s="9">
        <v>43</v>
      </c>
      <c r="F202" s="10">
        <v>1476.5</v>
      </c>
      <c r="G202" s="9" t="s">
        <v>27</v>
      </c>
      <c r="H202" s="11">
        <v>1466</v>
      </c>
      <c r="I202" s="23">
        <v>2602.4</v>
      </c>
      <c r="J202" s="24">
        <f>O202</f>
        <v>0.3</v>
      </c>
      <c r="K202" s="12">
        <v>1466</v>
      </c>
      <c r="L202" s="19">
        <f t="shared" si="21"/>
        <v>10.5</v>
      </c>
      <c r="M202" s="12"/>
      <c r="N202" s="12">
        <v>0.3</v>
      </c>
      <c r="O202" s="12">
        <f>N202</f>
        <v>0.3</v>
      </c>
      <c r="P202" s="12"/>
      <c r="Q202" s="12"/>
      <c r="R202" s="12"/>
      <c r="S202" s="12">
        <f>F202-N202</f>
        <v>1476.2</v>
      </c>
      <c r="T202" s="13"/>
      <c r="U202" s="25">
        <v>5</v>
      </c>
      <c r="V202" s="14">
        <f t="shared" si="22"/>
        <v>0.3</v>
      </c>
      <c r="W202" s="15"/>
    </row>
    <row r="203" spans="1:23" ht="33.75" customHeight="1" x14ac:dyDescent="0.2">
      <c r="A203" s="7">
        <v>198</v>
      </c>
      <c r="B203" s="16" t="s">
        <v>146</v>
      </c>
      <c r="C203" s="26" t="s">
        <v>25</v>
      </c>
      <c r="D203" s="9" t="s">
        <v>38</v>
      </c>
      <c r="E203" s="26">
        <v>183</v>
      </c>
      <c r="F203" s="10">
        <v>922.5</v>
      </c>
      <c r="G203" s="26" t="s">
        <v>27</v>
      </c>
      <c r="H203" s="11">
        <v>900</v>
      </c>
      <c r="I203" s="119">
        <v>1780</v>
      </c>
      <c r="J203" s="123">
        <f>O203</f>
        <v>900</v>
      </c>
      <c r="K203" s="12">
        <v>900</v>
      </c>
      <c r="L203" s="19">
        <f t="shared" si="21"/>
        <v>22.5</v>
      </c>
      <c r="M203" s="12"/>
      <c r="N203" s="12">
        <v>922.5</v>
      </c>
      <c r="O203" s="12">
        <v>900</v>
      </c>
      <c r="P203" s="12">
        <f>N203-O203</f>
        <v>22.5</v>
      </c>
      <c r="Q203" s="12"/>
      <c r="R203" s="12"/>
      <c r="S203" s="12"/>
      <c r="T203" s="13"/>
      <c r="U203" s="25">
        <v>4</v>
      </c>
      <c r="V203" s="14">
        <f t="shared" si="22"/>
        <v>900</v>
      </c>
      <c r="W203" s="15"/>
    </row>
    <row r="204" spans="1:23" ht="33.75" customHeight="1" x14ac:dyDescent="0.2">
      <c r="A204" s="7">
        <v>199</v>
      </c>
      <c r="B204" s="16" t="s">
        <v>147</v>
      </c>
      <c r="C204" s="9" t="s">
        <v>25</v>
      </c>
      <c r="D204" s="9" t="s">
        <v>28</v>
      </c>
      <c r="E204" s="9">
        <v>58</v>
      </c>
      <c r="F204" s="10">
        <v>1359.5</v>
      </c>
      <c r="G204" s="9" t="s">
        <v>27</v>
      </c>
      <c r="H204" s="53">
        <f>F204+86.5</f>
        <v>1446</v>
      </c>
      <c r="I204" s="119">
        <v>3310</v>
      </c>
      <c r="J204" s="120">
        <f>O204</f>
        <v>671.9</v>
      </c>
      <c r="K204" s="12">
        <f>F204</f>
        <v>1359.5</v>
      </c>
      <c r="L204" s="19"/>
      <c r="M204" s="12"/>
      <c r="N204" s="12">
        <v>671.9</v>
      </c>
      <c r="O204" s="12">
        <f>N204</f>
        <v>671.9</v>
      </c>
      <c r="P204" s="12"/>
      <c r="Q204" s="12"/>
      <c r="R204" s="12"/>
      <c r="S204" s="12">
        <f>F204-N204</f>
        <v>687.6</v>
      </c>
      <c r="T204" s="13"/>
      <c r="U204" s="25">
        <v>8</v>
      </c>
      <c r="V204" s="14">
        <f t="shared" si="22"/>
        <v>671.9</v>
      </c>
      <c r="W204" s="15"/>
    </row>
    <row r="205" spans="1:23" ht="33.75" customHeight="1" x14ac:dyDescent="0.2">
      <c r="A205" s="7">
        <v>200</v>
      </c>
      <c r="B205" s="16" t="s">
        <v>148</v>
      </c>
      <c r="C205" s="9" t="s">
        <v>25</v>
      </c>
      <c r="D205" s="9" t="s">
        <v>35</v>
      </c>
      <c r="E205" s="9">
        <v>59</v>
      </c>
      <c r="F205" s="10">
        <v>2113</v>
      </c>
      <c r="G205" s="9" t="s">
        <v>27</v>
      </c>
      <c r="H205" s="11">
        <v>2112</v>
      </c>
      <c r="I205" s="92">
        <v>4272</v>
      </c>
      <c r="J205" s="94">
        <f>O205+O206</f>
        <v>2742</v>
      </c>
      <c r="K205" s="12">
        <v>2112</v>
      </c>
      <c r="L205" s="19">
        <f t="shared" ref="L205:L234" si="23">F205-K205</f>
        <v>1</v>
      </c>
      <c r="M205" s="12"/>
      <c r="N205" s="12">
        <v>582</v>
      </c>
      <c r="O205" s="12">
        <f>N205</f>
        <v>582</v>
      </c>
      <c r="P205" s="12"/>
      <c r="Q205" s="12"/>
      <c r="R205" s="12"/>
      <c r="S205" s="12">
        <f>F205-N205</f>
        <v>1531</v>
      </c>
      <c r="T205" s="13"/>
      <c r="U205" s="96">
        <v>10</v>
      </c>
      <c r="V205" s="14">
        <f t="shared" si="22"/>
        <v>582</v>
      </c>
      <c r="W205" s="15"/>
    </row>
    <row r="206" spans="1:23" ht="33.75" customHeight="1" x14ac:dyDescent="0.2">
      <c r="A206" s="7">
        <v>201</v>
      </c>
      <c r="B206" s="16" t="s">
        <v>148</v>
      </c>
      <c r="C206" s="9" t="s">
        <v>25</v>
      </c>
      <c r="D206" s="9" t="s">
        <v>49</v>
      </c>
      <c r="E206" s="9">
        <v>97</v>
      </c>
      <c r="F206" s="10">
        <v>2190.6</v>
      </c>
      <c r="G206" s="9" t="s">
        <v>27</v>
      </c>
      <c r="H206" s="11">
        <v>2160</v>
      </c>
      <c r="I206" s="41"/>
      <c r="J206" s="27"/>
      <c r="K206" s="12">
        <v>2160</v>
      </c>
      <c r="L206" s="12">
        <f t="shared" si="23"/>
        <v>30.599999999999909</v>
      </c>
      <c r="M206" s="12"/>
      <c r="N206" s="12">
        <v>2190.6</v>
      </c>
      <c r="O206" s="12">
        <v>2160</v>
      </c>
      <c r="P206" s="12">
        <f>N206-O206</f>
        <v>30.599999999999909</v>
      </c>
      <c r="Q206" s="12"/>
      <c r="R206" s="12"/>
      <c r="S206" s="12"/>
      <c r="T206" s="13"/>
      <c r="U206" s="95"/>
      <c r="V206" s="14">
        <f t="shared" si="22"/>
        <v>2160</v>
      </c>
      <c r="W206" s="15"/>
    </row>
    <row r="207" spans="1:23" ht="33.75" customHeight="1" x14ac:dyDescent="0.2">
      <c r="A207" s="7">
        <v>202</v>
      </c>
      <c r="B207" s="16" t="s">
        <v>149</v>
      </c>
      <c r="C207" s="9" t="s">
        <v>25</v>
      </c>
      <c r="D207" s="9" t="s">
        <v>40</v>
      </c>
      <c r="E207" s="9">
        <v>44</v>
      </c>
      <c r="F207" s="10">
        <v>500.4</v>
      </c>
      <c r="G207" s="9" t="s">
        <v>27</v>
      </c>
      <c r="H207" s="11">
        <v>500</v>
      </c>
      <c r="I207" s="23">
        <v>1062</v>
      </c>
      <c r="J207" s="24">
        <f>O207</f>
        <v>7.7</v>
      </c>
      <c r="K207" s="12">
        <v>500</v>
      </c>
      <c r="L207" s="19">
        <f t="shared" si="23"/>
        <v>0.39999999999997726</v>
      </c>
      <c r="M207" s="12"/>
      <c r="N207" s="12">
        <v>7.7</v>
      </c>
      <c r="O207" s="12">
        <f>N207</f>
        <v>7.7</v>
      </c>
      <c r="P207" s="12"/>
      <c r="Q207" s="12"/>
      <c r="R207" s="12"/>
      <c r="S207" s="12">
        <f>F207-N207</f>
        <v>492.7</v>
      </c>
      <c r="T207" s="13"/>
      <c r="U207" s="25">
        <v>5</v>
      </c>
      <c r="V207" s="14">
        <f t="shared" si="22"/>
        <v>7.7</v>
      </c>
      <c r="W207" s="15"/>
    </row>
    <row r="208" spans="1:23" ht="33.75" customHeight="1" x14ac:dyDescent="0.2">
      <c r="A208" s="7">
        <v>203</v>
      </c>
      <c r="B208" s="16" t="s">
        <v>150</v>
      </c>
      <c r="C208" s="9" t="s">
        <v>25</v>
      </c>
      <c r="D208" s="9" t="s">
        <v>26</v>
      </c>
      <c r="E208" s="9">
        <v>76</v>
      </c>
      <c r="F208" s="10">
        <v>369</v>
      </c>
      <c r="G208" s="9" t="s">
        <v>27</v>
      </c>
      <c r="H208" s="11">
        <v>363</v>
      </c>
      <c r="I208" s="92">
        <v>4919</v>
      </c>
      <c r="J208" s="94">
        <f>O208+O209+O210+O211+O212</f>
        <v>4593.8999999999996</v>
      </c>
      <c r="K208" s="12">
        <v>363</v>
      </c>
      <c r="L208" s="12">
        <f t="shared" si="23"/>
        <v>6</v>
      </c>
      <c r="M208" s="12"/>
      <c r="N208" s="12">
        <v>369</v>
      </c>
      <c r="O208" s="12">
        <v>363</v>
      </c>
      <c r="P208" s="12">
        <f>N208-O208</f>
        <v>6</v>
      </c>
      <c r="Q208" s="12"/>
      <c r="R208" s="12"/>
      <c r="S208" s="12"/>
      <c r="T208" s="13"/>
      <c r="U208" s="96">
        <v>12</v>
      </c>
      <c r="V208" s="14">
        <f t="shared" si="22"/>
        <v>363</v>
      </c>
      <c r="W208" s="15"/>
    </row>
    <row r="209" spans="1:23" ht="33.75" customHeight="1" x14ac:dyDescent="0.2">
      <c r="A209" s="7">
        <v>204</v>
      </c>
      <c r="B209" s="16" t="s">
        <v>150</v>
      </c>
      <c r="C209" s="9" t="s">
        <v>25</v>
      </c>
      <c r="D209" s="9" t="s">
        <v>26</v>
      </c>
      <c r="E209" s="9">
        <v>116</v>
      </c>
      <c r="F209" s="10">
        <v>1311.5</v>
      </c>
      <c r="G209" s="9" t="s">
        <v>27</v>
      </c>
      <c r="H209" s="11">
        <v>1300</v>
      </c>
      <c r="I209" s="116"/>
      <c r="J209" s="115"/>
      <c r="K209" s="12">
        <v>1300</v>
      </c>
      <c r="L209" s="12">
        <f t="shared" si="23"/>
        <v>11.5</v>
      </c>
      <c r="M209" s="12"/>
      <c r="N209" s="12">
        <v>974.9</v>
      </c>
      <c r="O209" s="12">
        <f>N209</f>
        <v>974.9</v>
      </c>
      <c r="P209" s="12"/>
      <c r="Q209" s="12"/>
      <c r="R209" s="12"/>
      <c r="S209" s="12">
        <f>F209-N209</f>
        <v>336.6</v>
      </c>
      <c r="T209" s="13"/>
      <c r="U209" s="115"/>
      <c r="V209" s="14">
        <f t="shared" si="22"/>
        <v>974.9</v>
      </c>
      <c r="W209" s="15"/>
    </row>
    <row r="210" spans="1:23" ht="33.75" customHeight="1" x14ac:dyDescent="0.2">
      <c r="A210" s="7">
        <v>205</v>
      </c>
      <c r="B210" s="16" t="s">
        <v>150</v>
      </c>
      <c r="C210" s="9" t="s">
        <v>25</v>
      </c>
      <c r="D210" s="9" t="s">
        <v>26</v>
      </c>
      <c r="E210" s="9">
        <v>154</v>
      </c>
      <c r="F210" s="10">
        <v>744.8</v>
      </c>
      <c r="G210" s="9" t="s">
        <v>27</v>
      </c>
      <c r="H210" s="11">
        <v>736</v>
      </c>
      <c r="I210" s="116"/>
      <c r="J210" s="115"/>
      <c r="K210" s="12">
        <v>736</v>
      </c>
      <c r="L210" s="12">
        <f t="shared" si="23"/>
        <v>8.7999999999999545</v>
      </c>
      <c r="M210" s="12"/>
      <c r="N210" s="12">
        <v>744.8</v>
      </c>
      <c r="O210" s="12">
        <v>736</v>
      </c>
      <c r="P210" s="12">
        <f t="shared" ref="P210:P216" si="24">N210-O210</f>
        <v>8.7999999999999545</v>
      </c>
      <c r="Q210" s="12"/>
      <c r="R210" s="12"/>
      <c r="S210" s="12"/>
      <c r="T210" s="13"/>
      <c r="U210" s="115"/>
      <c r="V210" s="14">
        <f t="shared" si="22"/>
        <v>736</v>
      </c>
      <c r="W210" s="15"/>
    </row>
    <row r="211" spans="1:23" ht="33.75" customHeight="1" x14ac:dyDescent="0.2">
      <c r="A211" s="7">
        <v>206</v>
      </c>
      <c r="B211" s="16" t="s">
        <v>150</v>
      </c>
      <c r="C211" s="9" t="s">
        <v>25</v>
      </c>
      <c r="D211" s="9" t="s">
        <v>28</v>
      </c>
      <c r="E211" s="9">
        <v>94</v>
      </c>
      <c r="F211" s="10">
        <v>1087.0999999999999</v>
      </c>
      <c r="G211" s="9" t="s">
        <v>27</v>
      </c>
      <c r="H211" s="11">
        <v>1080</v>
      </c>
      <c r="I211" s="116"/>
      <c r="J211" s="115"/>
      <c r="K211" s="12">
        <v>1080</v>
      </c>
      <c r="L211" s="12">
        <f t="shared" si="23"/>
        <v>7.0999999999999091</v>
      </c>
      <c r="M211" s="12"/>
      <c r="N211" s="12">
        <v>1087.0999999999999</v>
      </c>
      <c r="O211" s="12">
        <v>1080</v>
      </c>
      <c r="P211" s="12">
        <f t="shared" si="24"/>
        <v>7.0999999999999091</v>
      </c>
      <c r="Q211" s="12"/>
      <c r="R211" s="12"/>
      <c r="S211" s="12"/>
      <c r="T211" s="13"/>
      <c r="U211" s="115"/>
      <c r="V211" s="14">
        <f t="shared" si="22"/>
        <v>1080</v>
      </c>
      <c r="W211" s="15"/>
    </row>
    <row r="212" spans="1:23" ht="33.75" customHeight="1" x14ac:dyDescent="0.2">
      <c r="A212" s="7">
        <v>207</v>
      </c>
      <c r="B212" s="16" t="s">
        <v>150</v>
      </c>
      <c r="C212" s="9" t="s">
        <v>25</v>
      </c>
      <c r="D212" s="9" t="s">
        <v>28</v>
      </c>
      <c r="E212" s="9">
        <v>103</v>
      </c>
      <c r="F212" s="10">
        <v>1470.4</v>
      </c>
      <c r="G212" s="9" t="s">
        <v>27</v>
      </c>
      <c r="H212" s="11">
        <v>1440</v>
      </c>
      <c r="I212" s="93"/>
      <c r="J212" s="95"/>
      <c r="K212" s="12">
        <v>1440</v>
      </c>
      <c r="L212" s="12">
        <f t="shared" si="23"/>
        <v>30.400000000000091</v>
      </c>
      <c r="M212" s="12"/>
      <c r="N212" s="12">
        <v>1470.4</v>
      </c>
      <c r="O212" s="12">
        <v>1440</v>
      </c>
      <c r="P212" s="12">
        <f t="shared" si="24"/>
        <v>30.400000000000091</v>
      </c>
      <c r="Q212" s="12"/>
      <c r="R212" s="12"/>
      <c r="S212" s="12"/>
      <c r="T212" s="13"/>
      <c r="U212" s="95"/>
      <c r="V212" s="14">
        <f t="shared" si="22"/>
        <v>1440</v>
      </c>
      <c r="W212" s="15"/>
    </row>
    <row r="213" spans="1:23" ht="33.75" customHeight="1" x14ac:dyDescent="0.2">
      <c r="A213" s="7">
        <v>208</v>
      </c>
      <c r="B213" s="16" t="s">
        <v>151</v>
      </c>
      <c r="C213" s="9" t="s">
        <v>25</v>
      </c>
      <c r="D213" s="9" t="s">
        <v>26</v>
      </c>
      <c r="E213" s="9">
        <v>97</v>
      </c>
      <c r="F213" s="10">
        <v>1613</v>
      </c>
      <c r="G213" s="9" t="s">
        <v>27</v>
      </c>
      <c r="H213" s="11">
        <v>1584</v>
      </c>
      <c r="I213" s="92">
        <v>3204</v>
      </c>
      <c r="J213" s="94">
        <f>O213+O214</f>
        <v>3204</v>
      </c>
      <c r="K213" s="12">
        <v>1584</v>
      </c>
      <c r="L213" s="12">
        <f t="shared" si="23"/>
        <v>29</v>
      </c>
      <c r="M213" s="12"/>
      <c r="N213" s="12">
        <v>1613</v>
      </c>
      <c r="O213" s="12">
        <v>1584</v>
      </c>
      <c r="P213" s="12">
        <f t="shared" si="24"/>
        <v>29</v>
      </c>
      <c r="Q213" s="12"/>
      <c r="R213" s="12"/>
      <c r="S213" s="12"/>
      <c r="T213" s="13"/>
      <c r="U213" s="96">
        <v>13</v>
      </c>
      <c r="V213" s="14">
        <f t="shared" si="22"/>
        <v>1584</v>
      </c>
      <c r="W213" s="15"/>
    </row>
    <row r="214" spans="1:23" ht="33.75" customHeight="1" x14ac:dyDescent="0.2">
      <c r="A214" s="7">
        <v>209</v>
      </c>
      <c r="B214" s="16" t="s">
        <v>151</v>
      </c>
      <c r="C214" s="9" t="s">
        <v>25</v>
      </c>
      <c r="D214" s="9" t="s">
        <v>28</v>
      </c>
      <c r="E214" s="9">
        <v>28</v>
      </c>
      <c r="F214" s="10">
        <v>1642</v>
      </c>
      <c r="G214" s="9" t="s">
        <v>27</v>
      </c>
      <c r="H214" s="11">
        <v>1620</v>
      </c>
      <c r="I214" s="93"/>
      <c r="J214" s="95"/>
      <c r="K214" s="12">
        <v>1620</v>
      </c>
      <c r="L214" s="19">
        <f t="shared" si="23"/>
        <v>22</v>
      </c>
      <c r="M214" s="12"/>
      <c r="N214" s="12">
        <v>1642</v>
      </c>
      <c r="O214" s="12">
        <v>1620</v>
      </c>
      <c r="P214" s="12">
        <f t="shared" si="24"/>
        <v>22</v>
      </c>
      <c r="Q214" s="12"/>
      <c r="R214" s="12"/>
      <c r="S214" s="12"/>
      <c r="T214" s="13"/>
      <c r="U214" s="95"/>
      <c r="V214" s="14">
        <f t="shared" si="22"/>
        <v>1620</v>
      </c>
      <c r="W214" s="15"/>
    </row>
    <row r="215" spans="1:23" ht="33.75" customHeight="1" x14ac:dyDescent="0.2">
      <c r="A215" s="7">
        <v>210</v>
      </c>
      <c r="B215" s="16" t="s">
        <v>152</v>
      </c>
      <c r="C215" s="9" t="s">
        <v>25</v>
      </c>
      <c r="D215" s="9" t="s">
        <v>40</v>
      </c>
      <c r="E215" s="9">
        <v>6</v>
      </c>
      <c r="F215" s="10">
        <v>1873.3</v>
      </c>
      <c r="G215" s="9" t="s">
        <v>27</v>
      </c>
      <c r="H215" s="11">
        <v>1866</v>
      </c>
      <c r="I215" s="119">
        <v>3416</v>
      </c>
      <c r="J215" s="120">
        <f>O215</f>
        <v>1866</v>
      </c>
      <c r="K215" s="12">
        <v>1866</v>
      </c>
      <c r="L215" s="19">
        <f t="shared" si="23"/>
        <v>7.2999999999999545</v>
      </c>
      <c r="M215" s="12"/>
      <c r="N215" s="12">
        <v>1873.3</v>
      </c>
      <c r="O215" s="12">
        <v>1866</v>
      </c>
      <c r="P215" s="12">
        <f t="shared" si="24"/>
        <v>7.2999999999999545</v>
      </c>
      <c r="Q215" s="12"/>
      <c r="R215" s="12"/>
      <c r="S215" s="12"/>
      <c r="T215" s="13"/>
      <c r="U215" s="25">
        <v>7</v>
      </c>
      <c r="V215" s="14">
        <f t="shared" si="22"/>
        <v>1866</v>
      </c>
      <c r="W215" s="15"/>
    </row>
    <row r="216" spans="1:23" ht="33.75" customHeight="1" x14ac:dyDescent="0.2">
      <c r="A216" s="7">
        <v>211</v>
      </c>
      <c r="B216" s="16" t="s">
        <v>153</v>
      </c>
      <c r="C216" s="9" t="s">
        <v>25</v>
      </c>
      <c r="D216" s="9" t="s">
        <v>26</v>
      </c>
      <c r="E216" s="9">
        <v>130</v>
      </c>
      <c r="F216" s="10">
        <v>2126.4</v>
      </c>
      <c r="G216" s="9" t="s">
        <v>27</v>
      </c>
      <c r="H216" s="11">
        <v>2112</v>
      </c>
      <c r="I216" s="92">
        <v>4272</v>
      </c>
      <c r="J216" s="94">
        <f>H216+H217+H218</f>
        <v>4272</v>
      </c>
      <c r="K216" s="12">
        <v>2112</v>
      </c>
      <c r="L216" s="12">
        <f t="shared" si="23"/>
        <v>14.400000000000091</v>
      </c>
      <c r="M216" s="12"/>
      <c r="N216" s="12">
        <v>2126.4</v>
      </c>
      <c r="O216" s="12">
        <v>2112</v>
      </c>
      <c r="P216" s="12">
        <f t="shared" si="24"/>
        <v>14.400000000000091</v>
      </c>
      <c r="Q216" s="12"/>
      <c r="R216" s="12"/>
      <c r="S216" s="12"/>
      <c r="T216" s="13"/>
      <c r="U216" s="96">
        <v>8</v>
      </c>
      <c r="V216" s="14">
        <f t="shared" si="22"/>
        <v>2112</v>
      </c>
      <c r="W216" s="15"/>
    </row>
    <row r="217" spans="1:23" ht="33.75" customHeight="1" x14ac:dyDescent="0.2">
      <c r="A217" s="7">
        <v>212</v>
      </c>
      <c r="B217" s="16" t="s">
        <v>153</v>
      </c>
      <c r="C217" s="9" t="s">
        <v>25</v>
      </c>
      <c r="D217" s="9" t="s">
        <v>28</v>
      </c>
      <c r="E217" s="9">
        <v>38</v>
      </c>
      <c r="F217" s="10">
        <v>998.8</v>
      </c>
      <c r="G217" s="9" t="s">
        <v>27</v>
      </c>
      <c r="H217" s="11">
        <v>990</v>
      </c>
      <c r="I217" s="116"/>
      <c r="J217" s="115"/>
      <c r="K217" s="12">
        <v>990</v>
      </c>
      <c r="L217" s="19">
        <f t="shared" si="23"/>
        <v>8.7999999999999545</v>
      </c>
      <c r="M217" s="12"/>
      <c r="N217" s="12">
        <v>969.3</v>
      </c>
      <c r="O217" s="12">
        <f>N217</f>
        <v>969.3</v>
      </c>
      <c r="P217" s="12"/>
      <c r="Q217" s="12"/>
      <c r="R217" s="12"/>
      <c r="S217" s="12">
        <f>F217-N217</f>
        <v>29.5</v>
      </c>
      <c r="T217" s="13"/>
      <c r="U217" s="115"/>
      <c r="V217" s="14">
        <f t="shared" si="22"/>
        <v>969.3</v>
      </c>
      <c r="W217" s="15"/>
    </row>
    <row r="218" spans="1:23" ht="33.75" customHeight="1" x14ac:dyDescent="0.2">
      <c r="A218" s="7">
        <v>213</v>
      </c>
      <c r="B218" s="16" t="s">
        <v>153</v>
      </c>
      <c r="C218" s="9" t="s">
        <v>25</v>
      </c>
      <c r="D218" s="9" t="s">
        <v>28</v>
      </c>
      <c r="E218" s="9">
        <v>50</v>
      </c>
      <c r="F218" s="10">
        <v>1180.4000000000001</v>
      </c>
      <c r="G218" s="9" t="s">
        <v>27</v>
      </c>
      <c r="H218" s="11">
        <v>1170</v>
      </c>
      <c r="I218" s="93"/>
      <c r="J218" s="95"/>
      <c r="K218" s="12">
        <v>1170</v>
      </c>
      <c r="L218" s="19">
        <f t="shared" si="23"/>
        <v>10.400000000000091</v>
      </c>
      <c r="M218" s="12"/>
      <c r="N218" s="12">
        <v>1180.4000000000001</v>
      </c>
      <c r="O218" s="12">
        <v>1170</v>
      </c>
      <c r="P218" s="12">
        <f t="shared" ref="P218:P222" si="25">N218-O218</f>
        <v>10.400000000000091</v>
      </c>
      <c r="Q218" s="12"/>
      <c r="R218" s="12"/>
      <c r="S218" s="12"/>
      <c r="T218" s="13"/>
      <c r="U218" s="95"/>
      <c r="V218" s="14">
        <f t="shared" si="22"/>
        <v>1170</v>
      </c>
      <c r="W218" s="15"/>
    </row>
    <row r="219" spans="1:23" ht="33.75" customHeight="1" x14ac:dyDescent="0.2">
      <c r="A219" s="7">
        <v>214</v>
      </c>
      <c r="B219" s="16" t="s">
        <v>154</v>
      </c>
      <c r="C219" s="9" t="s">
        <v>25</v>
      </c>
      <c r="D219" s="9" t="s">
        <v>26</v>
      </c>
      <c r="E219" s="9">
        <v>182</v>
      </c>
      <c r="F219" s="10">
        <v>1618</v>
      </c>
      <c r="G219" s="9" t="s">
        <v>27</v>
      </c>
      <c r="H219" s="11">
        <v>1584</v>
      </c>
      <c r="I219" s="92">
        <v>3204</v>
      </c>
      <c r="J219" s="94">
        <f>O219+O220</f>
        <v>3204</v>
      </c>
      <c r="K219" s="12">
        <v>1584</v>
      </c>
      <c r="L219" s="12">
        <f t="shared" si="23"/>
        <v>34</v>
      </c>
      <c r="M219" s="12"/>
      <c r="N219" s="12">
        <v>1618</v>
      </c>
      <c r="O219" s="12">
        <v>1584</v>
      </c>
      <c r="P219" s="12">
        <f t="shared" si="25"/>
        <v>34</v>
      </c>
      <c r="Q219" s="12"/>
      <c r="R219" s="12"/>
      <c r="S219" s="12"/>
      <c r="T219" s="13"/>
      <c r="U219" s="96">
        <v>6</v>
      </c>
      <c r="V219" s="14">
        <f t="shared" si="22"/>
        <v>1584</v>
      </c>
      <c r="W219" s="15"/>
    </row>
    <row r="220" spans="1:23" ht="33.75" customHeight="1" x14ac:dyDescent="0.2">
      <c r="A220" s="7">
        <v>215</v>
      </c>
      <c r="B220" s="16" t="s">
        <v>155</v>
      </c>
      <c r="C220" s="9" t="s">
        <v>25</v>
      </c>
      <c r="D220" s="9" t="s">
        <v>35</v>
      </c>
      <c r="E220" s="9">
        <v>1</v>
      </c>
      <c r="F220" s="10">
        <v>1674.9</v>
      </c>
      <c r="G220" s="9" t="s">
        <v>27</v>
      </c>
      <c r="H220" s="11">
        <v>1620</v>
      </c>
      <c r="I220" s="93"/>
      <c r="J220" s="95"/>
      <c r="K220" s="12">
        <v>1620</v>
      </c>
      <c r="L220" s="19">
        <f t="shared" si="23"/>
        <v>54.900000000000091</v>
      </c>
      <c r="M220" s="12"/>
      <c r="N220" s="12">
        <v>1674.9</v>
      </c>
      <c r="O220" s="12">
        <v>1620</v>
      </c>
      <c r="P220" s="12">
        <f t="shared" si="25"/>
        <v>54.900000000000091</v>
      </c>
      <c r="Q220" s="12"/>
      <c r="R220" s="12"/>
      <c r="S220" s="12"/>
      <c r="T220" s="13"/>
      <c r="U220" s="95"/>
      <c r="V220" s="14">
        <f t="shared" si="22"/>
        <v>1620</v>
      </c>
      <c r="W220" s="15"/>
    </row>
    <row r="221" spans="1:23" ht="19.5" customHeight="1" x14ac:dyDescent="0.2">
      <c r="A221" s="7">
        <v>216</v>
      </c>
      <c r="B221" s="16" t="s">
        <v>156</v>
      </c>
      <c r="C221" s="9" t="s">
        <v>25</v>
      </c>
      <c r="D221" s="9" t="s">
        <v>28</v>
      </c>
      <c r="E221" s="9">
        <v>83</v>
      </c>
      <c r="F221" s="10">
        <v>503</v>
      </c>
      <c r="G221" s="9" t="s">
        <v>27</v>
      </c>
      <c r="H221" s="11">
        <v>500</v>
      </c>
      <c r="I221" s="92">
        <v>1780</v>
      </c>
      <c r="J221" s="94">
        <f>O221+O222</f>
        <v>900</v>
      </c>
      <c r="K221" s="12">
        <v>500</v>
      </c>
      <c r="L221" s="12">
        <f t="shared" si="23"/>
        <v>3</v>
      </c>
      <c r="M221" s="12"/>
      <c r="N221" s="12">
        <v>503</v>
      </c>
      <c r="O221" s="12">
        <v>500</v>
      </c>
      <c r="P221" s="12">
        <f t="shared" si="25"/>
        <v>3</v>
      </c>
      <c r="Q221" s="12"/>
      <c r="R221" s="12"/>
      <c r="S221" s="12"/>
      <c r="T221" s="13"/>
      <c r="U221" s="96">
        <v>1</v>
      </c>
      <c r="V221" s="14">
        <f t="shared" si="22"/>
        <v>500</v>
      </c>
      <c r="W221" s="15"/>
    </row>
    <row r="222" spans="1:23" ht="19.5" customHeight="1" x14ac:dyDescent="0.2">
      <c r="A222" s="7">
        <v>217</v>
      </c>
      <c r="B222" s="16" t="s">
        <v>156</v>
      </c>
      <c r="C222" s="9" t="s">
        <v>25</v>
      </c>
      <c r="D222" s="9" t="s">
        <v>28</v>
      </c>
      <c r="E222" s="9">
        <v>93</v>
      </c>
      <c r="F222" s="10">
        <v>402.2</v>
      </c>
      <c r="G222" s="9" t="s">
        <v>27</v>
      </c>
      <c r="H222" s="11">
        <v>400</v>
      </c>
      <c r="I222" s="93"/>
      <c r="J222" s="95"/>
      <c r="K222" s="12">
        <v>400</v>
      </c>
      <c r="L222" s="12">
        <f t="shared" si="23"/>
        <v>2.1999999999999886</v>
      </c>
      <c r="M222" s="12"/>
      <c r="N222" s="12">
        <v>402.2</v>
      </c>
      <c r="O222" s="12">
        <v>400</v>
      </c>
      <c r="P222" s="12">
        <f t="shared" si="25"/>
        <v>2.1999999999999886</v>
      </c>
      <c r="Q222" s="12"/>
      <c r="R222" s="12"/>
      <c r="S222" s="12"/>
      <c r="T222" s="13"/>
      <c r="U222" s="95"/>
      <c r="V222" s="14">
        <f t="shared" si="22"/>
        <v>400</v>
      </c>
      <c r="W222" s="15"/>
    </row>
    <row r="223" spans="1:23" ht="33.75" customHeight="1" x14ac:dyDescent="0.2">
      <c r="A223" s="7">
        <v>218</v>
      </c>
      <c r="B223" s="16" t="s">
        <v>157</v>
      </c>
      <c r="C223" s="9" t="s">
        <v>25</v>
      </c>
      <c r="D223" s="9" t="s">
        <v>26</v>
      </c>
      <c r="E223" s="9">
        <v>133</v>
      </c>
      <c r="F223" s="10">
        <v>1775.3</v>
      </c>
      <c r="G223" s="9" t="s">
        <v>27</v>
      </c>
      <c r="H223" s="11">
        <v>1760</v>
      </c>
      <c r="I223" s="92">
        <v>3560</v>
      </c>
      <c r="J223" s="94">
        <f>O223+O224</f>
        <v>3168.1</v>
      </c>
      <c r="K223" s="12">
        <v>1760</v>
      </c>
      <c r="L223" s="12">
        <f t="shared" si="23"/>
        <v>15.299999999999955</v>
      </c>
      <c r="M223" s="12"/>
      <c r="N223" s="12">
        <v>1368.1</v>
      </c>
      <c r="O223" s="12">
        <f>N223</f>
        <v>1368.1</v>
      </c>
      <c r="P223" s="12"/>
      <c r="Q223" s="12"/>
      <c r="R223" s="12"/>
      <c r="S223" s="12">
        <f>F223-N223</f>
        <v>407.20000000000005</v>
      </c>
      <c r="T223" s="13"/>
      <c r="U223" s="96">
        <v>6</v>
      </c>
      <c r="V223" s="14">
        <f t="shared" si="22"/>
        <v>1368.1</v>
      </c>
      <c r="W223" s="15"/>
    </row>
    <row r="224" spans="1:23" ht="33.75" customHeight="1" x14ac:dyDescent="0.2">
      <c r="A224" s="7">
        <v>219</v>
      </c>
      <c r="B224" s="16" t="s">
        <v>157</v>
      </c>
      <c r="C224" s="9" t="s">
        <v>25</v>
      </c>
      <c r="D224" s="9" t="s">
        <v>28</v>
      </c>
      <c r="E224" s="9">
        <v>109</v>
      </c>
      <c r="F224" s="10">
        <v>1824.2</v>
      </c>
      <c r="G224" s="9" t="s">
        <v>27</v>
      </c>
      <c r="H224" s="11">
        <v>1800</v>
      </c>
      <c r="I224" s="93"/>
      <c r="J224" s="95"/>
      <c r="K224" s="12">
        <v>1800</v>
      </c>
      <c r="L224" s="12">
        <f t="shared" si="23"/>
        <v>24.200000000000045</v>
      </c>
      <c r="M224" s="12"/>
      <c r="N224" s="12">
        <v>1824.2</v>
      </c>
      <c r="O224" s="12">
        <v>1800</v>
      </c>
      <c r="P224" s="12">
        <f>N224-O224</f>
        <v>24.200000000000045</v>
      </c>
      <c r="Q224" s="12"/>
      <c r="R224" s="12"/>
      <c r="S224" s="12"/>
      <c r="T224" s="13"/>
      <c r="U224" s="95"/>
      <c r="V224" s="14">
        <f t="shared" si="22"/>
        <v>1800</v>
      </c>
      <c r="W224" s="15"/>
    </row>
    <row r="225" spans="1:23" ht="33.75" customHeight="1" x14ac:dyDescent="0.2">
      <c r="A225" s="7">
        <v>220</v>
      </c>
      <c r="B225" s="16" t="s">
        <v>158</v>
      </c>
      <c r="C225" s="9" t="s">
        <v>25</v>
      </c>
      <c r="D225" s="9" t="s">
        <v>26</v>
      </c>
      <c r="E225" s="9">
        <v>171</v>
      </c>
      <c r="F225" s="10">
        <v>1438</v>
      </c>
      <c r="G225" s="9" t="s">
        <v>27</v>
      </c>
      <c r="H225" s="11">
        <v>1408</v>
      </c>
      <c r="I225" s="92">
        <v>2848</v>
      </c>
      <c r="J225" s="94">
        <f>O225+O226</f>
        <v>2848</v>
      </c>
      <c r="K225" s="12">
        <v>1408</v>
      </c>
      <c r="L225" s="12">
        <f t="shared" si="23"/>
        <v>30</v>
      </c>
      <c r="M225" s="12"/>
      <c r="N225" s="12">
        <v>1438</v>
      </c>
      <c r="O225" s="12">
        <v>1408</v>
      </c>
      <c r="P225" s="12">
        <f>N225-O225</f>
        <v>30</v>
      </c>
      <c r="Q225" s="12"/>
      <c r="R225" s="12"/>
      <c r="S225" s="12"/>
      <c r="T225" s="13"/>
      <c r="U225" s="96">
        <v>4</v>
      </c>
      <c r="V225" s="14">
        <f t="shared" si="22"/>
        <v>1408</v>
      </c>
      <c r="W225" s="15"/>
    </row>
    <row r="226" spans="1:23" ht="33.75" customHeight="1" x14ac:dyDescent="0.2">
      <c r="A226" s="7">
        <v>221</v>
      </c>
      <c r="B226" s="16" t="s">
        <v>158</v>
      </c>
      <c r="C226" s="9" t="s">
        <v>25</v>
      </c>
      <c r="D226" s="9" t="s">
        <v>28</v>
      </c>
      <c r="E226" s="9">
        <v>79</v>
      </c>
      <c r="F226" s="10">
        <v>1447.1</v>
      </c>
      <c r="G226" s="9" t="s">
        <v>27</v>
      </c>
      <c r="H226" s="11">
        <v>1440</v>
      </c>
      <c r="I226" s="93"/>
      <c r="J226" s="95"/>
      <c r="K226" s="12">
        <v>1440</v>
      </c>
      <c r="L226" s="12">
        <f t="shared" si="23"/>
        <v>7.0999999999999091</v>
      </c>
      <c r="M226" s="12"/>
      <c r="N226" s="12">
        <v>1447.1</v>
      </c>
      <c r="O226" s="12">
        <v>1440</v>
      </c>
      <c r="P226" s="12">
        <f>N226-O226</f>
        <v>7.0999999999999091</v>
      </c>
      <c r="Q226" s="12"/>
      <c r="R226" s="12"/>
      <c r="S226" s="12"/>
      <c r="T226" s="13"/>
      <c r="U226" s="95"/>
      <c r="V226" s="14">
        <f t="shared" si="22"/>
        <v>1440</v>
      </c>
      <c r="W226" s="15"/>
    </row>
    <row r="227" spans="1:23" ht="33.75" customHeight="1" x14ac:dyDescent="0.2">
      <c r="A227" s="7">
        <v>222</v>
      </c>
      <c r="B227" s="16" t="s">
        <v>159</v>
      </c>
      <c r="C227" s="9" t="s">
        <v>25</v>
      </c>
      <c r="D227" s="9" t="s">
        <v>40</v>
      </c>
      <c r="E227" s="9">
        <v>25</v>
      </c>
      <c r="F227" s="10">
        <v>1139.8</v>
      </c>
      <c r="G227" s="9" t="s">
        <v>27</v>
      </c>
      <c r="H227" s="11">
        <v>1138</v>
      </c>
      <c r="I227" s="103">
        <v>1424</v>
      </c>
      <c r="J227" s="105">
        <f>O227+O228+O229</f>
        <v>2190.4</v>
      </c>
      <c r="K227" s="12">
        <v>1138</v>
      </c>
      <c r="L227" s="19">
        <f t="shared" si="23"/>
        <v>1.7999999999999545</v>
      </c>
      <c r="M227" s="12"/>
      <c r="N227" s="12">
        <v>766.4</v>
      </c>
      <c r="O227" s="12">
        <f>N227</f>
        <v>766.4</v>
      </c>
      <c r="P227" s="12"/>
      <c r="Q227" s="12"/>
      <c r="R227" s="12"/>
      <c r="S227" s="12">
        <f>F227-N227</f>
        <v>373.4</v>
      </c>
      <c r="T227" s="13"/>
      <c r="U227" s="96">
        <v>13</v>
      </c>
      <c r="V227" s="14">
        <f t="shared" si="22"/>
        <v>766.4</v>
      </c>
      <c r="W227" s="15"/>
    </row>
    <row r="228" spans="1:23" ht="33.75" customHeight="1" x14ac:dyDescent="0.2">
      <c r="A228" s="7">
        <v>223</v>
      </c>
      <c r="B228" s="16" t="s">
        <v>159</v>
      </c>
      <c r="C228" s="9" t="s">
        <v>25</v>
      </c>
      <c r="D228" s="9" t="s">
        <v>26</v>
      </c>
      <c r="E228" s="9">
        <v>167</v>
      </c>
      <c r="F228" s="10">
        <v>719</v>
      </c>
      <c r="G228" s="9" t="s">
        <v>27</v>
      </c>
      <c r="H228" s="11">
        <v>704</v>
      </c>
      <c r="I228" s="121"/>
      <c r="J228" s="122"/>
      <c r="K228" s="12">
        <v>704</v>
      </c>
      <c r="L228" s="12">
        <f t="shared" si="23"/>
        <v>15</v>
      </c>
      <c r="M228" s="12"/>
      <c r="N228" s="12">
        <v>719</v>
      </c>
      <c r="O228" s="12">
        <v>704</v>
      </c>
      <c r="P228" s="12">
        <f t="shared" ref="P228:P234" si="26">N228-O228</f>
        <v>15</v>
      </c>
      <c r="Q228" s="12"/>
      <c r="R228" s="12"/>
      <c r="S228" s="12"/>
      <c r="T228" s="13"/>
      <c r="U228" s="115"/>
      <c r="V228" s="14">
        <f t="shared" si="22"/>
        <v>704</v>
      </c>
      <c r="W228" s="15"/>
    </row>
    <row r="229" spans="1:23" ht="33.75" customHeight="1" x14ac:dyDescent="0.2">
      <c r="A229" s="7">
        <v>224</v>
      </c>
      <c r="B229" s="16" t="s">
        <v>159</v>
      </c>
      <c r="C229" s="9" t="s">
        <v>25</v>
      </c>
      <c r="D229" s="9" t="s">
        <v>28</v>
      </c>
      <c r="E229" s="9">
        <v>90</v>
      </c>
      <c r="F229" s="10">
        <v>725.4</v>
      </c>
      <c r="G229" s="9" t="s">
        <v>27</v>
      </c>
      <c r="H229" s="11">
        <v>720</v>
      </c>
      <c r="I229" s="104"/>
      <c r="J229" s="106"/>
      <c r="K229" s="12">
        <v>720</v>
      </c>
      <c r="L229" s="12">
        <f t="shared" si="23"/>
        <v>5.3999999999999773</v>
      </c>
      <c r="M229" s="12"/>
      <c r="N229" s="12">
        <v>725.4</v>
      </c>
      <c r="O229" s="12">
        <v>720</v>
      </c>
      <c r="P229" s="12">
        <f t="shared" si="26"/>
        <v>5.3999999999999773</v>
      </c>
      <c r="Q229" s="12"/>
      <c r="R229" s="12"/>
      <c r="S229" s="12"/>
      <c r="T229" s="13"/>
      <c r="U229" s="95"/>
      <c r="V229" s="14">
        <f t="shared" si="22"/>
        <v>720</v>
      </c>
      <c r="W229" s="15"/>
    </row>
    <row r="230" spans="1:23" ht="33.75" customHeight="1" x14ac:dyDescent="0.2">
      <c r="A230" s="7">
        <v>225</v>
      </c>
      <c r="B230" s="16" t="s">
        <v>160</v>
      </c>
      <c r="C230" s="9" t="s">
        <v>25</v>
      </c>
      <c r="D230" s="9" t="s">
        <v>26</v>
      </c>
      <c r="E230" s="9">
        <v>75</v>
      </c>
      <c r="F230" s="10">
        <v>685.6</v>
      </c>
      <c r="G230" s="9" t="s">
        <v>27</v>
      </c>
      <c r="H230" s="11">
        <v>674</v>
      </c>
      <c r="I230" s="92">
        <v>4945</v>
      </c>
      <c r="J230" s="94">
        <f>O230+O231+O232</f>
        <v>2109</v>
      </c>
      <c r="K230" s="12">
        <v>674</v>
      </c>
      <c r="L230" s="12">
        <f t="shared" si="23"/>
        <v>11.600000000000023</v>
      </c>
      <c r="M230" s="12"/>
      <c r="N230" s="12">
        <v>685.6</v>
      </c>
      <c r="O230" s="12">
        <v>674</v>
      </c>
      <c r="P230" s="12">
        <f t="shared" si="26"/>
        <v>11.600000000000023</v>
      </c>
      <c r="Q230" s="12"/>
      <c r="R230" s="12"/>
      <c r="S230" s="12"/>
      <c r="T230" s="13"/>
      <c r="U230" s="96">
        <v>5</v>
      </c>
      <c r="V230" s="14">
        <f t="shared" si="22"/>
        <v>674</v>
      </c>
      <c r="W230" s="15"/>
    </row>
    <row r="231" spans="1:23" ht="33.75" customHeight="1" x14ac:dyDescent="0.2">
      <c r="A231" s="7">
        <v>226</v>
      </c>
      <c r="B231" s="16" t="s">
        <v>160</v>
      </c>
      <c r="C231" s="9" t="s">
        <v>25</v>
      </c>
      <c r="D231" s="9" t="s">
        <v>35</v>
      </c>
      <c r="E231" s="9">
        <v>47</v>
      </c>
      <c r="F231" s="10">
        <v>728</v>
      </c>
      <c r="G231" s="9" t="s">
        <v>27</v>
      </c>
      <c r="H231" s="11">
        <v>715</v>
      </c>
      <c r="I231" s="116"/>
      <c r="J231" s="115"/>
      <c r="K231" s="12">
        <v>715</v>
      </c>
      <c r="L231" s="19">
        <f t="shared" si="23"/>
        <v>13</v>
      </c>
      <c r="M231" s="12"/>
      <c r="N231" s="12">
        <v>728</v>
      </c>
      <c r="O231" s="12">
        <v>715</v>
      </c>
      <c r="P231" s="12">
        <f t="shared" si="26"/>
        <v>13</v>
      </c>
      <c r="Q231" s="12"/>
      <c r="R231" s="12"/>
      <c r="S231" s="12"/>
      <c r="T231" s="13"/>
      <c r="U231" s="115"/>
      <c r="V231" s="14">
        <f t="shared" si="22"/>
        <v>715</v>
      </c>
      <c r="W231" s="15"/>
    </row>
    <row r="232" spans="1:23" ht="33.75" customHeight="1" x14ac:dyDescent="0.2">
      <c r="A232" s="7">
        <v>227</v>
      </c>
      <c r="B232" s="16" t="s">
        <v>160</v>
      </c>
      <c r="C232" s="9" t="s">
        <v>25</v>
      </c>
      <c r="D232" s="9" t="s">
        <v>28</v>
      </c>
      <c r="E232" s="9">
        <v>101</v>
      </c>
      <c r="F232" s="10">
        <v>720.2</v>
      </c>
      <c r="G232" s="9" t="s">
        <v>27</v>
      </c>
      <c r="H232" s="11">
        <v>720</v>
      </c>
      <c r="I232" s="93"/>
      <c r="J232" s="95"/>
      <c r="K232" s="12">
        <v>720</v>
      </c>
      <c r="L232" s="12">
        <f t="shared" si="23"/>
        <v>0.20000000000004547</v>
      </c>
      <c r="M232" s="12"/>
      <c r="N232" s="12">
        <v>720.2</v>
      </c>
      <c r="O232" s="12">
        <v>720</v>
      </c>
      <c r="P232" s="12">
        <f t="shared" si="26"/>
        <v>0.20000000000004547</v>
      </c>
      <c r="Q232" s="12"/>
      <c r="R232" s="12"/>
      <c r="S232" s="12"/>
      <c r="T232" s="13"/>
      <c r="U232" s="95"/>
      <c r="V232" s="14">
        <f t="shared" si="22"/>
        <v>720</v>
      </c>
      <c r="W232" s="15"/>
    </row>
    <row r="233" spans="1:23" ht="33.75" customHeight="1" x14ac:dyDescent="0.2">
      <c r="A233" s="7">
        <v>228</v>
      </c>
      <c r="B233" s="16" t="s">
        <v>161</v>
      </c>
      <c r="C233" s="9" t="s">
        <v>25</v>
      </c>
      <c r="D233" s="9" t="s">
        <v>26</v>
      </c>
      <c r="E233" s="9">
        <v>137</v>
      </c>
      <c r="F233" s="10">
        <v>1699</v>
      </c>
      <c r="G233" s="9" t="s">
        <v>27</v>
      </c>
      <c r="H233" s="11">
        <v>1679</v>
      </c>
      <c r="I233" s="92">
        <v>3479</v>
      </c>
      <c r="J233" s="94">
        <f>O233+O234</f>
        <v>3479</v>
      </c>
      <c r="K233" s="12">
        <v>1679</v>
      </c>
      <c r="L233" s="12">
        <f t="shared" si="23"/>
        <v>20</v>
      </c>
      <c r="M233" s="12"/>
      <c r="N233" s="12">
        <v>1699</v>
      </c>
      <c r="O233" s="12">
        <v>1679</v>
      </c>
      <c r="P233" s="12">
        <f t="shared" si="26"/>
        <v>20</v>
      </c>
      <c r="Q233" s="12"/>
      <c r="R233" s="12"/>
      <c r="S233" s="12"/>
      <c r="T233" s="13"/>
      <c r="U233" s="96">
        <v>8</v>
      </c>
      <c r="V233" s="14">
        <f t="shared" si="22"/>
        <v>1679</v>
      </c>
      <c r="W233" s="15"/>
    </row>
    <row r="234" spans="1:23" ht="33.75" customHeight="1" x14ac:dyDescent="0.2">
      <c r="A234" s="7">
        <v>229</v>
      </c>
      <c r="B234" s="16" t="s">
        <v>161</v>
      </c>
      <c r="C234" s="9" t="s">
        <v>25</v>
      </c>
      <c r="D234" s="9" t="s">
        <v>28</v>
      </c>
      <c r="E234" s="9">
        <v>113</v>
      </c>
      <c r="F234" s="10">
        <v>1840.9</v>
      </c>
      <c r="G234" s="9" t="s">
        <v>27</v>
      </c>
      <c r="H234" s="11">
        <v>1800</v>
      </c>
      <c r="I234" s="93"/>
      <c r="J234" s="95"/>
      <c r="K234" s="12">
        <v>1800</v>
      </c>
      <c r="L234" s="12">
        <f t="shared" si="23"/>
        <v>40.900000000000091</v>
      </c>
      <c r="M234" s="12"/>
      <c r="N234" s="12">
        <v>1840.9</v>
      </c>
      <c r="O234" s="12">
        <v>1800</v>
      </c>
      <c r="P234" s="12">
        <f t="shared" si="26"/>
        <v>40.900000000000091</v>
      </c>
      <c r="Q234" s="12"/>
      <c r="R234" s="12"/>
      <c r="S234" s="12"/>
      <c r="T234" s="13"/>
      <c r="U234" s="95"/>
      <c r="V234" s="14">
        <f t="shared" si="22"/>
        <v>1800</v>
      </c>
      <c r="W234" s="15"/>
    </row>
    <row r="235" spans="1:23" ht="33.75" customHeight="1" x14ac:dyDescent="0.2">
      <c r="A235" s="7">
        <v>230</v>
      </c>
      <c r="B235" s="16" t="s">
        <v>162</v>
      </c>
      <c r="C235" s="9" t="s">
        <v>25</v>
      </c>
      <c r="D235" s="9" t="s">
        <v>26</v>
      </c>
      <c r="E235" s="9">
        <v>176</v>
      </c>
      <c r="F235" s="10">
        <v>538</v>
      </c>
      <c r="G235" s="9" t="s">
        <v>27</v>
      </c>
      <c r="H235" s="11">
        <v>538</v>
      </c>
      <c r="I235" s="92">
        <v>1068</v>
      </c>
      <c r="J235" s="94">
        <f>O235+O236</f>
        <v>1068</v>
      </c>
      <c r="K235" s="12">
        <v>538</v>
      </c>
      <c r="L235" s="12"/>
      <c r="M235" s="12"/>
      <c r="N235" s="12">
        <v>538</v>
      </c>
      <c r="O235" s="12">
        <v>538</v>
      </c>
      <c r="P235" s="12"/>
      <c r="Q235" s="12"/>
      <c r="R235" s="12"/>
      <c r="S235" s="12"/>
      <c r="T235" s="13"/>
      <c r="U235" s="96">
        <v>6</v>
      </c>
      <c r="V235" s="14">
        <f t="shared" si="22"/>
        <v>538</v>
      </c>
      <c r="W235" s="15"/>
    </row>
    <row r="236" spans="1:23" ht="33.75" customHeight="1" x14ac:dyDescent="0.2">
      <c r="A236" s="7">
        <v>231</v>
      </c>
      <c r="B236" s="16" t="s">
        <v>162</v>
      </c>
      <c r="C236" s="26" t="s">
        <v>25</v>
      </c>
      <c r="D236" s="9" t="s">
        <v>38</v>
      </c>
      <c r="E236" s="26">
        <v>157</v>
      </c>
      <c r="F236" s="10">
        <v>533.79999999999995</v>
      </c>
      <c r="G236" s="26" t="s">
        <v>27</v>
      </c>
      <c r="H236" s="11">
        <v>530</v>
      </c>
      <c r="I236" s="93"/>
      <c r="J236" s="95"/>
      <c r="K236" s="12">
        <v>530</v>
      </c>
      <c r="L236" s="19">
        <f>F236-K236</f>
        <v>3.7999999999999545</v>
      </c>
      <c r="M236" s="12"/>
      <c r="N236" s="12">
        <v>533.79999999999995</v>
      </c>
      <c r="O236" s="12">
        <v>530</v>
      </c>
      <c r="P236" s="12">
        <f>N236-O236</f>
        <v>3.7999999999999545</v>
      </c>
      <c r="Q236" s="12"/>
      <c r="R236" s="12"/>
      <c r="S236" s="12"/>
      <c r="T236" s="13"/>
      <c r="U236" s="95"/>
      <c r="V236" s="14">
        <f t="shared" si="22"/>
        <v>530</v>
      </c>
      <c r="W236" s="15"/>
    </row>
    <row r="237" spans="1:23" ht="19.5" customHeight="1" x14ac:dyDescent="0.2">
      <c r="A237" s="7">
        <v>232</v>
      </c>
      <c r="B237" s="16" t="s">
        <v>163</v>
      </c>
      <c r="C237" s="9" t="s">
        <v>25</v>
      </c>
      <c r="D237" s="9" t="s">
        <v>28</v>
      </c>
      <c r="E237" s="9">
        <v>40</v>
      </c>
      <c r="F237" s="10">
        <v>721</v>
      </c>
      <c r="G237" s="9" t="s">
        <v>27</v>
      </c>
      <c r="H237" s="11">
        <v>720</v>
      </c>
      <c r="I237" s="43">
        <v>2109</v>
      </c>
      <c r="J237" s="44">
        <f>O237</f>
        <v>720</v>
      </c>
      <c r="K237" s="12">
        <v>720</v>
      </c>
      <c r="L237" s="19">
        <f>F237-K237</f>
        <v>1</v>
      </c>
      <c r="M237" s="12"/>
      <c r="N237" s="12">
        <v>721</v>
      </c>
      <c r="O237" s="12">
        <v>720</v>
      </c>
      <c r="P237" s="12">
        <f>N237-O237</f>
        <v>1</v>
      </c>
      <c r="Q237" s="12"/>
      <c r="R237" s="12"/>
      <c r="S237" s="12"/>
      <c r="T237" s="13"/>
      <c r="U237" s="25"/>
      <c r="V237" s="14">
        <f t="shared" si="22"/>
        <v>720</v>
      </c>
      <c r="W237" s="15"/>
    </row>
    <row r="238" spans="1:23" ht="33.75" customHeight="1" x14ac:dyDescent="0.2">
      <c r="A238" s="7">
        <v>233</v>
      </c>
      <c r="B238" s="16" t="s">
        <v>164</v>
      </c>
      <c r="C238" s="9" t="s">
        <v>25</v>
      </c>
      <c r="D238" s="9" t="s">
        <v>26</v>
      </c>
      <c r="E238" s="9">
        <v>187</v>
      </c>
      <c r="F238" s="10">
        <v>880</v>
      </c>
      <c r="G238" s="9" t="s">
        <v>27</v>
      </c>
      <c r="H238" s="11">
        <v>880</v>
      </c>
      <c r="I238" s="119">
        <v>1780</v>
      </c>
      <c r="J238" s="120">
        <f>O238</f>
        <v>880</v>
      </c>
      <c r="K238" s="12">
        <v>880</v>
      </c>
      <c r="L238" s="12"/>
      <c r="M238" s="12"/>
      <c r="N238" s="12">
        <v>880</v>
      </c>
      <c r="O238" s="12">
        <v>880</v>
      </c>
      <c r="P238" s="12"/>
      <c r="Q238" s="12"/>
      <c r="R238" s="12"/>
      <c r="S238" s="12"/>
      <c r="T238" s="13"/>
      <c r="U238" s="25">
        <v>5</v>
      </c>
      <c r="V238" s="14">
        <f t="shared" si="22"/>
        <v>880</v>
      </c>
      <c r="W238" s="15"/>
    </row>
    <row r="239" spans="1:23" ht="33.75" customHeight="1" x14ac:dyDescent="0.2">
      <c r="A239" s="7">
        <v>234</v>
      </c>
      <c r="B239" s="16" t="s">
        <v>165</v>
      </c>
      <c r="C239" s="9" t="s">
        <v>25</v>
      </c>
      <c r="D239" s="9" t="s">
        <v>26</v>
      </c>
      <c r="E239" s="9">
        <v>108</v>
      </c>
      <c r="F239" s="10">
        <v>742</v>
      </c>
      <c r="G239" s="9" t="s">
        <v>27</v>
      </c>
      <c r="H239" s="11">
        <v>621</v>
      </c>
      <c r="I239" s="92">
        <v>1661</v>
      </c>
      <c r="J239" s="94">
        <f>O239+O240</f>
        <v>1661</v>
      </c>
      <c r="K239" s="12">
        <v>621</v>
      </c>
      <c r="L239" s="12">
        <f t="shared" ref="L239:L248" si="27">F239-K239</f>
        <v>121</v>
      </c>
      <c r="M239" s="12"/>
      <c r="N239" s="12">
        <v>742</v>
      </c>
      <c r="O239" s="12">
        <v>621</v>
      </c>
      <c r="P239" s="12">
        <f t="shared" ref="P239:P244" si="28">N239-O239</f>
        <v>121</v>
      </c>
      <c r="Q239" s="12"/>
      <c r="R239" s="12"/>
      <c r="S239" s="12"/>
      <c r="T239" s="13"/>
      <c r="U239" s="96">
        <v>5</v>
      </c>
      <c r="V239" s="14">
        <f t="shared" si="22"/>
        <v>621</v>
      </c>
      <c r="W239" s="15"/>
    </row>
    <row r="240" spans="1:23" ht="33.75" customHeight="1" x14ac:dyDescent="0.2">
      <c r="A240" s="7">
        <v>235</v>
      </c>
      <c r="B240" s="16" t="s">
        <v>165</v>
      </c>
      <c r="C240" s="9" t="s">
        <v>25</v>
      </c>
      <c r="D240" s="9" t="s">
        <v>28</v>
      </c>
      <c r="E240" s="9">
        <v>102</v>
      </c>
      <c r="F240" s="10">
        <v>1044.5999999999999</v>
      </c>
      <c r="G240" s="9" t="s">
        <v>27</v>
      </c>
      <c r="H240" s="11">
        <v>1040</v>
      </c>
      <c r="I240" s="41"/>
      <c r="J240" s="27"/>
      <c r="K240" s="12">
        <v>1040</v>
      </c>
      <c r="L240" s="12">
        <f t="shared" si="27"/>
        <v>4.5999999999999091</v>
      </c>
      <c r="M240" s="12"/>
      <c r="N240" s="12">
        <v>1044.5999999999999</v>
      </c>
      <c r="O240" s="12">
        <v>1040</v>
      </c>
      <c r="P240" s="12">
        <f t="shared" si="28"/>
        <v>4.5999999999999091</v>
      </c>
      <c r="Q240" s="12"/>
      <c r="R240" s="12"/>
      <c r="S240" s="12"/>
      <c r="T240" s="13"/>
      <c r="U240" s="95"/>
      <c r="V240" s="14">
        <f t="shared" si="22"/>
        <v>1040</v>
      </c>
      <c r="W240" s="15"/>
    </row>
    <row r="241" spans="1:23" ht="33.75" customHeight="1" x14ac:dyDescent="0.2">
      <c r="A241" s="7">
        <v>236</v>
      </c>
      <c r="B241" s="16" t="s">
        <v>166</v>
      </c>
      <c r="C241" s="9" t="s">
        <v>25</v>
      </c>
      <c r="D241" s="9" t="s">
        <v>26</v>
      </c>
      <c r="E241" s="9">
        <v>160</v>
      </c>
      <c r="F241" s="10">
        <v>359</v>
      </c>
      <c r="G241" s="9" t="s">
        <v>27</v>
      </c>
      <c r="H241" s="11">
        <v>352</v>
      </c>
      <c r="I241" s="92">
        <v>712</v>
      </c>
      <c r="J241" s="94">
        <f>O241+O242</f>
        <v>712</v>
      </c>
      <c r="K241" s="12">
        <v>352</v>
      </c>
      <c r="L241" s="12">
        <f t="shared" si="27"/>
        <v>7</v>
      </c>
      <c r="M241" s="12"/>
      <c r="N241" s="12">
        <v>359</v>
      </c>
      <c r="O241" s="12">
        <v>352</v>
      </c>
      <c r="P241" s="12">
        <f t="shared" si="28"/>
        <v>7</v>
      </c>
      <c r="Q241" s="12"/>
      <c r="R241" s="12"/>
      <c r="S241" s="12"/>
      <c r="T241" s="13"/>
      <c r="U241" s="96">
        <v>8</v>
      </c>
      <c r="V241" s="14">
        <f t="shared" si="22"/>
        <v>352</v>
      </c>
      <c r="W241" s="15"/>
    </row>
    <row r="242" spans="1:23" ht="33.75" customHeight="1" x14ac:dyDescent="0.2">
      <c r="A242" s="7">
        <v>237</v>
      </c>
      <c r="B242" s="16" t="s">
        <v>166</v>
      </c>
      <c r="C242" s="26" t="s">
        <v>25</v>
      </c>
      <c r="D242" s="9" t="s">
        <v>38</v>
      </c>
      <c r="E242" s="26">
        <v>187</v>
      </c>
      <c r="F242" s="10">
        <v>370.4</v>
      </c>
      <c r="G242" s="26" t="s">
        <v>27</v>
      </c>
      <c r="H242" s="11">
        <v>360</v>
      </c>
      <c r="I242" s="93"/>
      <c r="J242" s="95"/>
      <c r="K242" s="12">
        <v>360</v>
      </c>
      <c r="L242" s="19">
        <f t="shared" si="27"/>
        <v>10.399999999999977</v>
      </c>
      <c r="M242" s="12"/>
      <c r="N242" s="12">
        <v>370.4</v>
      </c>
      <c r="O242" s="12">
        <v>360</v>
      </c>
      <c r="P242" s="12">
        <f t="shared" si="28"/>
        <v>10.399999999999977</v>
      </c>
      <c r="Q242" s="12"/>
      <c r="R242" s="12"/>
      <c r="S242" s="12"/>
      <c r="T242" s="13"/>
      <c r="U242" s="95"/>
      <c r="V242" s="14">
        <f t="shared" si="22"/>
        <v>360</v>
      </c>
      <c r="W242" s="15"/>
    </row>
    <row r="243" spans="1:23" ht="33.75" customHeight="1" x14ac:dyDescent="0.2">
      <c r="A243" s="7">
        <v>238</v>
      </c>
      <c r="B243" s="16" t="s">
        <v>167</v>
      </c>
      <c r="C243" s="9" t="s">
        <v>25</v>
      </c>
      <c r="D243" s="9" t="s">
        <v>28</v>
      </c>
      <c r="E243" s="9">
        <v>10</v>
      </c>
      <c r="F243" s="10">
        <v>1584.5</v>
      </c>
      <c r="G243" s="9" t="s">
        <v>27</v>
      </c>
      <c r="H243" s="11">
        <v>1560</v>
      </c>
      <c r="I243" s="23">
        <v>3057</v>
      </c>
      <c r="J243" s="24">
        <f>O243</f>
        <v>1560</v>
      </c>
      <c r="K243" s="12">
        <v>1560</v>
      </c>
      <c r="L243" s="19">
        <f t="shared" si="27"/>
        <v>24.5</v>
      </c>
      <c r="M243" s="12"/>
      <c r="N243" s="12">
        <v>1584.5</v>
      </c>
      <c r="O243" s="12">
        <v>1560</v>
      </c>
      <c r="P243" s="12">
        <f t="shared" si="28"/>
        <v>24.5</v>
      </c>
      <c r="Q243" s="12"/>
      <c r="R243" s="12"/>
      <c r="S243" s="12"/>
      <c r="T243" s="13"/>
      <c r="U243" s="25">
        <v>9</v>
      </c>
      <c r="V243" s="14">
        <f t="shared" si="22"/>
        <v>1560</v>
      </c>
      <c r="W243" s="15"/>
    </row>
    <row r="244" spans="1:23" ht="33.75" customHeight="1" x14ac:dyDescent="0.2">
      <c r="A244" s="7">
        <v>239</v>
      </c>
      <c r="B244" s="16" t="s">
        <v>168</v>
      </c>
      <c r="C244" s="9" t="s">
        <v>25</v>
      </c>
      <c r="D244" s="9" t="s">
        <v>26</v>
      </c>
      <c r="E244" s="9">
        <v>123</v>
      </c>
      <c r="F244" s="10">
        <v>894.7</v>
      </c>
      <c r="G244" s="9" t="s">
        <v>27</v>
      </c>
      <c r="H244" s="11">
        <v>880</v>
      </c>
      <c r="I244" s="92">
        <v>4022</v>
      </c>
      <c r="J244" s="94">
        <f>O244+O245</f>
        <v>1115.4000000000001</v>
      </c>
      <c r="K244" s="12">
        <v>880</v>
      </c>
      <c r="L244" s="12">
        <f t="shared" si="27"/>
        <v>14.700000000000045</v>
      </c>
      <c r="M244" s="12"/>
      <c r="N244" s="12">
        <v>894.7</v>
      </c>
      <c r="O244" s="12">
        <v>880</v>
      </c>
      <c r="P244" s="12">
        <f t="shared" si="28"/>
        <v>14.700000000000045</v>
      </c>
      <c r="Q244" s="12"/>
      <c r="R244" s="12"/>
      <c r="S244" s="12"/>
      <c r="T244" s="13"/>
      <c r="U244" s="96">
        <v>4</v>
      </c>
      <c r="V244" s="14">
        <f t="shared" si="22"/>
        <v>880</v>
      </c>
      <c r="W244" s="15"/>
    </row>
    <row r="245" spans="1:23" ht="33.75" customHeight="1" x14ac:dyDescent="0.2">
      <c r="A245" s="7">
        <v>240</v>
      </c>
      <c r="B245" s="16" t="s">
        <v>168</v>
      </c>
      <c r="C245" s="9" t="s">
        <v>25</v>
      </c>
      <c r="D245" s="9" t="s">
        <v>28</v>
      </c>
      <c r="E245" s="9">
        <v>62</v>
      </c>
      <c r="F245" s="10">
        <v>997</v>
      </c>
      <c r="G245" s="9" t="s">
        <v>27</v>
      </c>
      <c r="H245" s="11">
        <v>900</v>
      </c>
      <c r="I245" s="93"/>
      <c r="J245" s="95"/>
      <c r="K245" s="12">
        <v>900</v>
      </c>
      <c r="L245" s="19">
        <f t="shared" si="27"/>
        <v>97</v>
      </c>
      <c r="M245" s="12"/>
      <c r="N245" s="12">
        <v>235.4</v>
      </c>
      <c r="O245" s="12">
        <f>N245</f>
        <v>235.4</v>
      </c>
      <c r="P245" s="12"/>
      <c r="Q245" s="12"/>
      <c r="R245" s="12"/>
      <c r="S245" s="12">
        <f>F245-N245</f>
        <v>761.6</v>
      </c>
      <c r="T245" s="13"/>
      <c r="U245" s="95"/>
      <c r="V245" s="14">
        <f t="shared" si="22"/>
        <v>235.4</v>
      </c>
      <c r="W245" s="15"/>
    </row>
    <row r="246" spans="1:23" ht="19.5" customHeight="1" x14ac:dyDescent="0.2">
      <c r="A246" s="7">
        <v>241</v>
      </c>
      <c r="B246" s="16" t="s">
        <v>169</v>
      </c>
      <c r="C246" s="9" t="s">
        <v>25</v>
      </c>
      <c r="D246" s="9" t="s">
        <v>40</v>
      </c>
      <c r="E246" s="9">
        <v>23</v>
      </c>
      <c r="F246" s="10">
        <v>893</v>
      </c>
      <c r="G246" s="9" t="s">
        <v>27</v>
      </c>
      <c r="H246" s="11">
        <v>892</v>
      </c>
      <c r="I246" s="103">
        <v>2130</v>
      </c>
      <c r="J246" s="105">
        <f>O246+O247</f>
        <v>1200</v>
      </c>
      <c r="K246" s="12">
        <v>892</v>
      </c>
      <c r="L246" s="19">
        <f t="shared" si="27"/>
        <v>1</v>
      </c>
      <c r="M246" s="12"/>
      <c r="N246" s="12">
        <v>893</v>
      </c>
      <c r="O246" s="12">
        <v>892</v>
      </c>
      <c r="P246" s="12">
        <f>N246-O246</f>
        <v>1</v>
      </c>
      <c r="Q246" s="12"/>
      <c r="R246" s="12"/>
      <c r="S246" s="12"/>
      <c r="T246" s="13"/>
      <c r="U246" s="96">
        <v>5</v>
      </c>
      <c r="V246" s="14">
        <f t="shared" ref="V246:V281" si="29">O246</f>
        <v>892</v>
      </c>
      <c r="W246" s="15"/>
    </row>
    <row r="247" spans="1:23" ht="21.75" customHeight="1" x14ac:dyDescent="0.2">
      <c r="A247" s="7">
        <v>242</v>
      </c>
      <c r="B247" s="16" t="s">
        <v>170</v>
      </c>
      <c r="C247" s="9" t="s">
        <v>25</v>
      </c>
      <c r="D247" s="9" t="s">
        <v>40</v>
      </c>
      <c r="E247" s="9">
        <v>36</v>
      </c>
      <c r="F247" s="10">
        <v>311.3</v>
      </c>
      <c r="G247" s="9" t="s">
        <v>27</v>
      </c>
      <c r="H247" s="11">
        <v>308</v>
      </c>
      <c r="I247" s="104"/>
      <c r="J247" s="106"/>
      <c r="K247" s="12">
        <v>308</v>
      </c>
      <c r="L247" s="19">
        <f t="shared" si="27"/>
        <v>3.3000000000000114</v>
      </c>
      <c r="M247" s="12"/>
      <c r="N247" s="12">
        <v>311.3</v>
      </c>
      <c r="O247" s="12">
        <v>308</v>
      </c>
      <c r="P247" s="12">
        <f>N247-O247</f>
        <v>3.3000000000000114</v>
      </c>
      <c r="Q247" s="12"/>
      <c r="R247" s="12"/>
      <c r="S247" s="12"/>
      <c r="T247" s="13"/>
      <c r="U247" s="95"/>
      <c r="V247" s="14">
        <f t="shared" si="29"/>
        <v>308</v>
      </c>
      <c r="W247" s="15"/>
    </row>
    <row r="248" spans="1:23" ht="21.75" customHeight="1" x14ac:dyDescent="0.2">
      <c r="A248" s="7">
        <v>243</v>
      </c>
      <c r="B248" s="16" t="s">
        <v>171</v>
      </c>
      <c r="C248" s="9" t="s">
        <v>25</v>
      </c>
      <c r="D248" s="9" t="s">
        <v>26</v>
      </c>
      <c r="E248" s="9">
        <v>155</v>
      </c>
      <c r="F248" s="10">
        <v>1438</v>
      </c>
      <c r="G248" s="9" t="s">
        <v>27</v>
      </c>
      <c r="H248" s="11">
        <v>1408</v>
      </c>
      <c r="I248" s="92">
        <v>3560</v>
      </c>
      <c r="J248" s="94">
        <f>O248+O249+O250</f>
        <v>3200</v>
      </c>
      <c r="K248" s="12">
        <v>1408</v>
      </c>
      <c r="L248" s="12">
        <f t="shared" si="27"/>
        <v>30</v>
      </c>
      <c r="M248" s="12"/>
      <c r="N248" s="12">
        <v>1438</v>
      </c>
      <c r="O248" s="12">
        <v>1408</v>
      </c>
      <c r="P248" s="12">
        <f>N248-O248</f>
        <v>30</v>
      </c>
      <c r="Q248" s="12"/>
      <c r="R248" s="12"/>
      <c r="S248" s="12"/>
      <c r="T248" s="13"/>
      <c r="U248" s="96">
        <v>6</v>
      </c>
      <c r="V248" s="14">
        <f t="shared" si="29"/>
        <v>1408</v>
      </c>
      <c r="W248" s="15"/>
    </row>
    <row r="249" spans="1:23" ht="19.5" customHeight="1" x14ac:dyDescent="0.2">
      <c r="A249" s="7">
        <v>244</v>
      </c>
      <c r="B249" s="16" t="s">
        <v>171</v>
      </c>
      <c r="C249" s="9" t="s">
        <v>25</v>
      </c>
      <c r="D249" s="9" t="s">
        <v>68</v>
      </c>
      <c r="E249" s="9">
        <v>147</v>
      </c>
      <c r="F249" s="10">
        <v>352</v>
      </c>
      <c r="G249" s="9" t="s">
        <v>27</v>
      </c>
      <c r="H249" s="11">
        <v>352</v>
      </c>
      <c r="I249" s="116"/>
      <c r="J249" s="115"/>
      <c r="K249" s="12">
        <v>352</v>
      </c>
      <c r="L249" s="12"/>
      <c r="M249" s="12"/>
      <c r="N249" s="12">
        <v>352</v>
      </c>
      <c r="O249" s="12">
        <v>352</v>
      </c>
      <c r="P249" s="12"/>
      <c r="Q249" s="12"/>
      <c r="R249" s="12"/>
      <c r="S249" s="12"/>
      <c r="T249" s="13"/>
      <c r="U249" s="115"/>
      <c r="V249" s="14">
        <f t="shared" si="29"/>
        <v>352</v>
      </c>
      <c r="W249" s="15"/>
    </row>
    <row r="250" spans="1:23" ht="19.5" customHeight="1" x14ac:dyDescent="0.2">
      <c r="A250" s="7">
        <v>245</v>
      </c>
      <c r="B250" s="16" t="s">
        <v>171</v>
      </c>
      <c r="C250" s="9" t="s">
        <v>25</v>
      </c>
      <c r="D250" s="9" t="s">
        <v>28</v>
      </c>
      <c r="E250" s="9">
        <v>92</v>
      </c>
      <c r="F250" s="10">
        <v>1445</v>
      </c>
      <c r="G250" s="9" t="s">
        <v>27</v>
      </c>
      <c r="H250" s="11">
        <v>1440</v>
      </c>
      <c r="I250" s="93"/>
      <c r="J250" s="95"/>
      <c r="K250" s="12">
        <v>1440</v>
      </c>
      <c r="L250" s="12">
        <f t="shared" ref="L250:L282" si="30">F250-K250</f>
        <v>5</v>
      </c>
      <c r="M250" s="12"/>
      <c r="N250" s="12">
        <v>1445</v>
      </c>
      <c r="O250" s="12">
        <v>1440</v>
      </c>
      <c r="P250" s="12">
        <f>N250-O250</f>
        <v>5</v>
      </c>
      <c r="Q250" s="12"/>
      <c r="R250" s="12"/>
      <c r="S250" s="12"/>
      <c r="T250" s="13"/>
      <c r="U250" s="95"/>
      <c r="V250" s="14">
        <f t="shared" si="29"/>
        <v>1440</v>
      </c>
      <c r="W250" s="15"/>
    </row>
    <row r="251" spans="1:23" ht="19.5" customHeight="1" x14ac:dyDescent="0.2">
      <c r="A251" s="7">
        <v>246</v>
      </c>
      <c r="B251" s="16" t="s">
        <v>172</v>
      </c>
      <c r="C251" s="9" t="s">
        <v>25</v>
      </c>
      <c r="D251" s="9" t="s">
        <v>26</v>
      </c>
      <c r="E251" s="9">
        <v>122</v>
      </c>
      <c r="F251" s="10">
        <v>717.9</v>
      </c>
      <c r="G251" s="9" t="s">
        <v>27</v>
      </c>
      <c r="H251" s="11">
        <v>712</v>
      </c>
      <c r="I251" s="117">
        <v>2810</v>
      </c>
      <c r="J251" s="118">
        <f>H251+H252</f>
        <v>1408</v>
      </c>
      <c r="K251" s="12">
        <v>712</v>
      </c>
      <c r="L251" s="12">
        <f t="shared" si="30"/>
        <v>5.8999999999999773</v>
      </c>
      <c r="M251" s="12"/>
      <c r="N251" s="12">
        <v>717.9</v>
      </c>
      <c r="O251" s="12">
        <v>712</v>
      </c>
      <c r="P251" s="12">
        <f>N251-O251</f>
        <v>5.8999999999999773</v>
      </c>
      <c r="Q251" s="12"/>
      <c r="R251" s="12"/>
      <c r="S251" s="12"/>
      <c r="T251" s="13"/>
      <c r="U251" s="96">
        <v>12</v>
      </c>
      <c r="V251" s="14">
        <f t="shared" si="29"/>
        <v>712</v>
      </c>
      <c r="W251" s="15"/>
    </row>
    <row r="252" spans="1:23" ht="21.75" customHeight="1" x14ac:dyDescent="0.2">
      <c r="A252" s="7">
        <v>247</v>
      </c>
      <c r="B252" s="16" t="s">
        <v>172</v>
      </c>
      <c r="C252" s="9" t="s">
        <v>25</v>
      </c>
      <c r="D252" s="9" t="s">
        <v>26</v>
      </c>
      <c r="E252" s="9">
        <v>164</v>
      </c>
      <c r="F252" s="10">
        <v>696.1</v>
      </c>
      <c r="G252" s="9" t="s">
        <v>27</v>
      </c>
      <c r="H252" s="11">
        <v>696</v>
      </c>
      <c r="I252" s="117"/>
      <c r="J252" s="118"/>
      <c r="K252" s="12">
        <v>696</v>
      </c>
      <c r="L252" s="12">
        <f t="shared" si="30"/>
        <v>0.10000000000002274</v>
      </c>
      <c r="M252" s="12"/>
      <c r="N252" s="12">
        <v>696.1</v>
      </c>
      <c r="O252" s="12">
        <v>696</v>
      </c>
      <c r="P252" s="12">
        <f>N252-O252</f>
        <v>0.10000000000002274</v>
      </c>
      <c r="Q252" s="12"/>
      <c r="R252" s="12"/>
      <c r="S252" s="12"/>
      <c r="T252" s="13"/>
      <c r="U252" s="115"/>
      <c r="V252" s="14">
        <f t="shared" si="29"/>
        <v>696</v>
      </c>
      <c r="W252" s="15"/>
    </row>
    <row r="253" spans="1:23" ht="33.75" customHeight="1" x14ac:dyDescent="0.2">
      <c r="A253" s="7">
        <v>248</v>
      </c>
      <c r="B253" s="16" t="s">
        <v>173</v>
      </c>
      <c r="C253" s="46" t="s">
        <v>25</v>
      </c>
      <c r="D253" s="46" t="s">
        <v>28</v>
      </c>
      <c r="E253" s="46">
        <v>11</v>
      </c>
      <c r="F253" s="10">
        <v>2886.2</v>
      </c>
      <c r="G253" s="46" t="s">
        <v>27</v>
      </c>
      <c r="H253" s="10">
        <v>2880</v>
      </c>
      <c r="I253" s="43">
        <v>2880</v>
      </c>
      <c r="J253" s="43">
        <v>2880</v>
      </c>
      <c r="K253" s="12">
        <v>2880</v>
      </c>
      <c r="L253" s="19">
        <f t="shared" si="30"/>
        <v>6.1999999999998181</v>
      </c>
      <c r="M253" s="12"/>
      <c r="N253" s="12">
        <v>2886.2</v>
      </c>
      <c r="O253" s="12">
        <v>2880</v>
      </c>
      <c r="P253" s="12">
        <f>N253-O253</f>
        <v>6.1999999999998181</v>
      </c>
      <c r="Q253" s="12"/>
      <c r="R253" s="12"/>
      <c r="S253" s="12"/>
      <c r="T253" s="13"/>
      <c r="U253" s="95"/>
      <c r="V253" s="14">
        <f t="shared" si="29"/>
        <v>2880</v>
      </c>
      <c r="W253" s="15"/>
    </row>
    <row r="254" spans="1:23" ht="33.75" customHeight="1" x14ac:dyDescent="0.2">
      <c r="A254" s="7">
        <v>249</v>
      </c>
      <c r="B254" s="16" t="s">
        <v>174</v>
      </c>
      <c r="C254" s="9" t="s">
        <v>25</v>
      </c>
      <c r="D254" s="9" t="s">
        <v>35</v>
      </c>
      <c r="E254" s="9">
        <v>60</v>
      </c>
      <c r="F254" s="10">
        <v>1371</v>
      </c>
      <c r="G254" s="9" t="s">
        <v>27</v>
      </c>
      <c r="H254" s="11">
        <v>1370</v>
      </c>
      <c r="I254" s="43">
        <v>2848</v>
      </c>
      <c r="J254" s="44">
        <f>O254</f>
        <v>292.2</v>
      </c>
      <c r="K254" s="12">
        <v>1370</v>
      </c>
      <c r="L254" s="19">
        <f t="shared" si="30"/>
        <v>1</v>
      </c>
      <c r="M254" s="12"/>
      <c r="N254" s="12">
        <v>292.2</v>
      </c>
      <c r="O254" s="12">
        <f>N254</f>
        <v>292.2</v>
      </c>
      <c r="P254" s="12"/>
      <c r="Q254" s="12"/>
      <c r="R254" s="12"/>
      <c r="S254" s="12">
        <f>F254-N254</f>
        <v>1078.8</v>
      </c>
      <c r="T254" s="13"/>
      <c r="U254" s="25"/>
      <c r="V254" s="14">
        <f t="shared" si="29"/>
        <v>292.2</v>
      </c>
      <c r="W254" s="15"/>
    </row>
    <row r="255" spans="1:23" ht="33.75" customHeight="1" x14ac:dyDescent="0.2">
      <c r="A255" s="7">
        <v>250</v>
      </c>
      <c r="B255" s="16" t="s">
        <v>175</v>
      </c>
      <c r="C255" s="9" t="s">
        <v>25</v>
      </c>
      <c r="D255" s="9" t="s">
        <v>26</v>
      </c>
      <c r="E255" s="9">
        <v>156</v>
      </c>
      <c r="F255" s="10">
        <v>413</v>
      </c>
      <c r="G255" s="9" t="s">
        <v>27</v>
      </c>
      <c r="H255" s="11">
        <v>404</v>
      </c>
      <c r="I255" s="92">
        <v>1424</v>
      </c>
      <c r="J255" s="94">
        <f>O255+O256</f>
        <v>1424</v>
      </c>
      <c r="K255" s="12">
        <v>404</v>
      </c>
      <c r="L255" s="12">
        <f t="shared" si="30"/>
        <v>9</v>
      </c>
      <c r="M255" s="12"/>
      <c r="N255" s="12">
        <v>413</v>
      </c>
      <c r="O255" s="12">
        <v>404</v>
      </c>
      <c r="P255" s="12">
        <f>N255-O255</f>
        <v>9</v>
      </c>
      <c r="Q255" s="12"/>
      <c r="R255" s="12"/>
      <c r="S255" s="12"/>
      <c r="T255" s="13"/>
      <c r="U255" s="96">
        <v>6</v>
      </c>
      <c r="V255" s="14">
        <f t="shared" si="29"/>
        <v>404</v>
      </c>
      <c r="W255" s="15"/>
    </row>
    <row r="256" spans="1:23" ht="33.75" customHeight="1" x14ac:dyDescent="0.2">
      <c r="A256" s="7">
        <v>251</v>
      </c>
      <c r="B256" s="16" t="s">
        <v>175</v>
      </c>
      <c r="C256" s="9" t="s">
        <v>25</v>
      </c>
      <c r="D256" s="9" t="s">
        <v>28</v>
      </c>
      <c r="E256" s="9">
        <v>9</v>
      </c>
      <c r="F256" s="10">
        <v>1115.9000000000001</v>
      </c>
      <c r="G256" s="9" t="s">
        <v>27</v>
      </c>
      <c r="H256" s="11">
        <v>1020</v>
      </c>
      <c r="I256" s="93"/>
      <c r="J256" s="95"/>
      <c r="K256" s="12">
        <v>1020</v>
      </c>
      <c r="L256" s="19">
        <f t="shared" si="30"/>
        <v>95.900000000000091</v>
      </c>
      <c r="M256" s="12"/>
      <c r="N256" s="12">
        <v>1115.9000000000001</v>
      </c>
      <c r="O256" s="12">
        <v>1020</v>
      </c>
      <c r="P256" s="12">
        <f>N256-O256</f>
        <v>95.900000000000091</v>
      </c>
      <c r="Q256" s="12"/>
      <c r="R256" s="12"/>
      <c r="S256" s="12"/>
      <c r="T256" s="13"/>
      <c r="U256" s="95"/>
      <c r="V256" s="14">
        <f t="shared" si="29"/>
        <v>1020</v>
      </c>
      <c r="W256" s="15"/>
    </row>
    <row r="257" spans="1:23" ht="33.75" customHeight="1" x14ac:dyDescent="0.2">
      <c r="A257" s="7">
        <v>252</v>
      </c>
      <c r="B257" s="16" t="s">
        <v>176</v>
      </c>
      <c r="C257" s="9" t="s">
        <v>25</v>
      </c>
      <c r="D257" s="9" t="s">
        <v>26</v>
      </c>
      <c r="E257" s="9">
        <v>149</v>
      </c>
      <c r="F257" s="10">
        <v>2383.6</v>
      </c>
      <c r="G257" s="9" t="s">
        <v>27</v>
      </c>
      <c r="H257" s="11">
        <v>2363</v>
      </c>
      <c r="I257" s="92">
        <v>4883</v>
      </c>
      <c r="J257" s="94">
        <f>O257+O258</f>
        <v>4288.3999999999996</v>
      </c>
      <c r="K257" s="12">
        <v>2363</v>
      </c>
      <c r="L257" s="12">
        <f t="shared" si="30"/>
        <v>20.599999999999909</v>
      </c>
      <c r="M257" s="12"/>
      <c r="N257" s="12">
        <v>1768.4</v>
      </c>
      <c r="O257" s="12">
        <f>N257</f>
        <v>1768.4</v>
      </c>
      <c r="P257" s="12"/>
      <c r="Q257" s="12"/>
      <c r="R257" s="12"/>
      <c r="S257" s="12">
        <f>F257-N257</f>
        <v>615.19999999999982</v>
      </c>
      <c r="T257" s="13"/>
      <c r="U257" s="96">
        <v>11</v>
      </c>
      <c r="V257" s="14">
        <f t="shared" si="29"/>
        <v>1768.4</v>
      </c>
      <c r="W257" s="15"/>
    </row>
    <row r="258" spans="1:23" ht="33.75" customHeight="1" x14ac:dyDescent="0.2">
      <c r="A258" s="7">
        <v>253</v>
      </c>
      <c r="B258" s="16" t="s">
        <v>176</v>
      </c>
      <c r="C258" s="9" t="s">
        <v>25</v>
      </c>
      <c r="D258" s="9" t="s">
        <v>28</v>
      </c>
      <c r="E258" s="9">
        <v>105</v>
      </c>
      <c r="F258" s="10">
        <v>2558.1999999999998</v>
      </c>
      <c r="G258" s="9" t="s">
        <v>27</v>
      </c>
      <c r="H258" s="11">
        <v>2520</v>
      </c>
      <c r="I258" s="93"/>
      <c r="J258" s="95"/>
      <c r="K258" s="12">
        <v>2520</v>
      </c>
      <c r="L258" s="12">
        <f t="shared" si="30"/>
        <v>38.199999999999818</v>
      </c>
      <c r="M258" s="12"/>
      <c r="N258" s="12">
        <v>2558.1999999999998</v>
      </c>
      <c r="O258" s="12">
        <v>2520</v>
      </c>
      <c r="P258" s="12">
        <f>N258-O258</f>
        <v>38.199999999999818</v>
      </c>
      <c r="Q258" s="12"/>
      <c r="R258" s="12"/>
      <c r="S258" s="12"/>
      <c r="T258" s="13"/>
      <c r="U258" s="95"/>
      <c r="V258" s="14">
        <f t="shared" si="29"/>
        <v>2520</v>
      </c>
      <c r="W258" s="15"/>
    </row>
    <row r="259" spans="1:23" ht="33.75" customHeight="1" x14ac:dyDescent="0.2">
      <c r="A259" s="7">
        <v>254</v>
      </c>
      <c r="B259" s="16" t="s">
        <v>177</v>
      </c>
      <c r="C259" s="9" t="s">
        <v>25</v>
      </c>
      <c r="D259" s="9" t="s">
        <v>26</v>
      </c>
      <c r="E259" s="9">
        <v>193</v>
      </c>
      <c r="F259" s="10">
        <v>1420.3</v>
      </c>
      <c r="G259" s="9" t="s">
        <v>27</v>
      </c>
      <c r="H259" s="11">
        <v>1408</v>
      </c>
      <c r="I259" s="92">
        <v>2848</v>
      </c>
      <c r="J259" s="94">
        <f>O259+O260+O261</f>
        <v>2329.5</v>
      </c>
      <c r="K259" s="12">
        <v>1408</v>
      </c>
      <c r="L259" s="12">
        <f t="shared" si="30"/>
        <v>12.299999999999955</v>
      </c>
      <c r="M259" s="12"/>
      <c r="N259" s="12">
        <v>889.5</v>
      </c>
      <c r="O259" s="12">
        <f>N259</f>
        <v>889.5</v>
      </c>
      <c r="P259" s="12"/>
      <c r="Q259" s="12"/>
      <c r="R259" s="12"/>
      <c r="S259" s="12">
        <f>F259-N259</f>
        <v>530.79999999999995</v>
      </c>
      <c r="T259" s="13"/>
      <c r="U259" s="96">
        <v>12</v>
      </c>
      <c r="V259" s="14">
        <f t="shared" si="29"/>
        <v>889.5</v>
      </c>
      <c r="W259" s="15"/>
    </row>
    <row r="260" spans="1:23" ht="33.75" customHeight="1" x14ac:dyDescent="0.2">
      <c r="A260" s="7">
        <v>255</v>
      </c>
      <c r="B260" s="16" t="s">
        <v>177</v>
      </c>
      <c r="C260" s="9" t="s">
        <v>25</v>
      </c>
      <c r="D260" s="9" t="s">
        <v>28</v>
      </c>
      <c r="E260" s="9">
        <v>72</v>
      </c>
      <c r="F260" s="10">
        <v>1008.9</v>
      </c>
      <c r="G260" s="9" t="s">
        <v>27</v>
      </c>
      <c r="H260" s="11">
        <v>990</v>
      </c>
      <c r="I260" s="116"/>
      <c r="J260" s="115"/>
      <c r="K260" s="12">
        <v>990</v>
      </c>
      <c r="L260" s="12">
        <f t="shared" si="30"/>
        <v>18.899999999999977</v>
      </c>
      <c r="M260" s="12"/>
      <c r="N260" s="12">
        <v>1008.9</v>
      </c>
      <c r="O260" s="12">
        <v>990</v>
      </c>
      <c r="P260" s="12">
        <f t="shared" ref="P260:P280" si="31">N260-O260</f>
        <v>18.899999999999977</v>
      </c>
      <c r="Q260" s="12"/>
      <c r="R260" s="12"/>
      <c r="S260" s="12"/>
      <c r="T260" s="13"/>
      <c r="U260" s="115"/>
      <c r="V260" s="14">
        <f t="shared" si="29"/>
        <v>990</v>
      </c>
      <c r="W260" s="15"/>
    </row>
    <row r="261" spans="1:23" ht="33.75" customHeight="1" x14ac:dyDescent="0.2">
      <c r="A261" s="7">
        <v>256</v>
      </c>
      <c r="B261" s="16" t="s">
        <v>177</v>
      </c>
      <c r="C261" s="9" t="s">
        <v>25</v>
      </c>
      <c r="D261" s="9" t="s">
        <v>28</v>
      </c>
      <c r="E261" s="9">
        <v>77</v>
      </c>
      <c r="F261" s="10">
        <v>459.2</v>
      </c>
      <c r="G261" s="9" t="s">
        <v>27</v>
      </c>
      <c r="H261" s="11">
        <v>450</v>
      </c>
      <c r="I261" s="93"/>
      <c r="J261" s="95"/>
      <c r="K261" s="12">
        <v>450</v>
      </c>
      <c r="L261" s="12">
        <f t="shared" si="30"/>
        <v>9.1999999999999886</v>
      </c>
      <c r="M261" s="12"/>
      <c r="N261" s="12">
        <v>459.2</v>
      </c>
      <c r="O261" s="12">
        <v>450</v>
      </c>
      <c r="P261" s="12">
        <f t="shared" si="31"/>
        <v>9.1999999999999886</v>
      </c>
      <c r="Q261" s="12"/>
      <c r="R261" s="12"/>
      <c r="S261" s="12"/>
      <c r="T261" s="13"/>
      <c r="U261" s="95"/>
      <c r="V261" s="14">
        <f t="shared" si="29"/>
        <v>450</v>
      </c>
      <c r="W261" s="15"/>
    </row>
    <row r="262" spans="1:23" ht="33.75" customHeight="1" x14ac:dyDescent="0.2">
      <c r="A262" s="7">
        <v>257</v>
      </c>
      <c r="B262" s="16" t="s">
        <v>178</v>
      </c>
      <c r="C262" s="9" t="s">
        <v>25</v>
      </c>
      <c r="D262" s="9" t="s">
        <v>26</v>
      </c>
      <c r="E262" s="9">
        <v>120</v>
      </c>
      <c r="F262" s="10">
        <v>896.2</v>
      </c>
      <c r="G262" s="9" t="s">
        <v>27</v>
      </c>
      <c r="H262" s="11">
        <v>885</v>
      </c>
      <c r="I262" s="99">
        <v>1424</v>
      </c>
      <c r="J262" s="101">
        <f>O262+O263</f>
        <v>1605</v>
      </c>
      <c r="K262" s="12">
        <v>885</v>
      </c>
      <c r="L262" s="12">
        <f t="shared" si="30"/>
        <v>11.200000000000045</v>
      </c>
      <c r="M262" s="12"/>
      <c r="N262" s="12">
        <v>896.2</v>
      </c>
      <c r="O262" s="12">
        <v>885</v>
      </c>
      <c r="P262" s="12">
        <f t="shared" si="31"/>
        <v>11.200000000000045</v>
      </c>
      <c r="Q262" s="12"/>
      <c r="R262" s="12"/>
      <c r="S262" s="12"/>
      <c r="T262" s="13"/>
      <c r="U262" s="96">
        <v>4</v>
      </c>
      <c r="V262" s="14">
        <f t="shared" si="29"/>
        <v>885</v>
      </c>
      <c r="W262" s="15"/>
    </row>
    <row r="263" spans="1:23" ht="33.75" customHeight="1" x14ac:dyDescent="0.2">
      <c r="A263" s="7">
        <v>258</v>
      </c>
      <c r="B263" s="16" t="s">
        <v>178</v>
      </c>
      <c r="C263" s="9" t="s">
        <v>25</v>
      </c>
      <c r="D263" s="9" t="s">
        <v>28</v>
      </c>
      <c r="E263" s="9">
        <v>82</v>
      </c>
      <c r="F263" s="10">
        <v>724</v>
      </c>
      <c r="G263" s="9" t="s">
        <v>27</v>
      </c>
      <c r="H263" s="11">
        <v>720</v>
      </c>
      <c r="I263" s="100"/>
      <c r="J263" s="102"/>
      <c r="K263" s="12">
        <v>720</v>
      </c>
      <c r="L263" s="12">
        <f t="shared" si="30"/>
        <v>4</v>
      </c>
      <c r="M263" s="12"/>
      <c r="N263" s="12">
        <v>724</v>
      </c>
      <c r="O263" s="12">
        <v>720</v>
      </c>
      <c r="P263" s="12">
        <f t="shared" si="31"/>
        <v>4</v>
      </c>
      <c r="Q263" s="12"/>
      <c r="R263" s="12"/>
      <c r="S263" s="12"/>
      <c r="T263" s="13"/>
      <c r="U263" s="95"/>
      <c r="V263" s="14">
        <f t="shared" si="29"/>
        <v>720</v>
      </c>
      <c r="W263" s="15"/>
    </row>
    <row r="264" spans="1:23" ht="33.75" customHeight="1" x14ac:dyDescent="0.2">
      <c r="A264" s="7">
        <v>259</v>
      </c>
      <c r="B264" s="16" t="s">
        <v>179</v>
      </c>
      <c r="C264" s="9" t="s">
        <v>25</v>
      </c>
      <c r="D264" s="9" t="s">
        <v>26</v>
      </c>
      <c r="E264" s="9">
        <v>129</v>
      </c>
      <c r="F264" s="10">
        <v>2415.6</v>
      </c>
      <c r="G264" s="9" t="s">
        <v>27</v>
      </c>
      <c r="H264" s="11">
        <v>2386</v>
      </c>
      <c r="I264" s="99">
        <v>5621</v>
      </c>
      <c r="J264" s="101">
        <f>O264+O265+O266</f>
        <v>5621</v>
      </c>
      <c r="K264" s="12">
        <v>2386</v>
      </c>
      <c r="L264" s="12">
        <f t="shared" si="30"/>
        <v>29.599999999999909</v>
      </c>
      <c r="M264" s="12"/>
      <c r="N264" s="12">
        <v>2415.6</v>
      </c>
      <c r="O264" s="12">
        <v>2386</v>
      </c>
      <c r="P264" s="12">
        <f t="shared" si="31"/>
        <v>29.599999999999909</v>
      </c>
      <c r="Q264" s="12"/>
      <c r="R264" s="12"/>
      <c r="S264" s="12"/>
      <c r="T264" s="13"/>
      <c r="U264" s="96">
        <v>13</v>
      </c>
      <c r="V264" s="14">
        <f t="shared" si="29"/>
        <v>2386</v>
      </c>
      <c r="W264" s="15"/>
    </row>
    <row r="265" spans="1:23" ht="33.75" customHeight="1" x14ac:dyDescent="0.2">
      <c r="A265" s="7">
        <v>260</v>
      </c>
      <c r="B265" s="16" t="s">
        <v>179</v>
      </c>
      <c r="C265" s="9" t="s">
        <v>25</v>
      </c>
      <c r="D265" s="9" t="s">
        <v>35</v>
      </c>
      <c r="E265" s="9">
        <v>42</v>
      </c>
      <c r="F265" s="10">
        <v>728</v>
      </c>
      <c r="G265" s="9" t="s">
        <v>27</v>
      </c>
      <c r="H265" s="11">
        <v>715</v>
      </c>
      <c r="I265" s="113"/>
      <c r="J265" s="114"/>
      <c r="K265" s="12">
        <v>715</v>
      </c>
      <c r="L265" s="19">
        <f t="shared" si="30"/>
        <v>13</v>
      </c>
      <c r="M265" s="12"/>
      <c r="N265" s="12">
        <v>728</v>
      </c>
      <c r="O265" s="12">
        <v>715</v>
      </c>
      <c r="P265" s="12">
        <f t="shared" si="31"/>
        <v>13</v>
      </c>
      <c r="Q265" s="12"/>
      <c r="R265" s="12"/>
      <c r="S265" s="12"/>
      <c r="T265" s="13"/>
      <c r="U265" s="115"/>
      <c r="V265" s="14">
        <f t="shared" si="29"/>
        <v>715</v>
      </c>
      <c r="W265" s="15"/>
    </row>
    <row r="266" spans="1:23" ht="33.75" customHeight="1" x14ac:dyDescent="0.2">
      <c r="A266" s="7">
        <v>261</v>
      </c>
      <c r="B266" s="16" t="s">
        <v>179</v>
      </c>
      <c r="C266" s="9" t="s">
        <v>25</v>
      </c>
      <c r="D266" s="9" t="s">
        <v>28</v>
      </c>
      <c r="E266" s="9">
        <v>74</v>
      </c>
      <c r="F266" s="10">
        <v>2530</v>
      </c>
      <c r="G266" s="9" t="s">
        <v>27</v>
      </c>
      <c r="H266" s="11">
        <v>2520</v>
      </c>
      <c r="I266" s="100"/>
      <c r="J266" s="102"/>
      <c r="K266" s="12">
        <v>2520</v>
      </c>
      <c r="L266" s="12">
        <f t="shared" si="30"/>
        <v>10</v>
      </c>
      <c r="M266" s="12"/>
      <c r="N266" s="12">
        <v>2530</v>
      </c>
      <c r="O266" s="12">
        <v>2520</v>
      </c>
      <c r="P266" s="12">
        <f t="shared" si="31"/>
        <v>10</v>
      </c>
      <c r="Q266" s="12"/>
      <c r="R266" s="12"/>
      <c r="S266" s="12"/>
      <c r="T266" s="13"/>
      <c r="U266" s="95"/>
      <c r="V266" s="14">
        <f t="shared" si="29"/>
        <v>2520</v>
      </c>
      <c r="W266" s="15"/>
    </row>
    <row r="267" spans="1:23" s="54" customFormat="1" ht="33.75" customHeight="1" x14ac:dyDescent="0.2">
      <c r="A267" s="7">
        <v>262</v>
      </c>
      <c r="B267" s="16" t="s">
        <v>180</v>
      </c>
      <c r="C267" s="9" t="s">
        <v>25</v>
      </c>
      <c r="D267" s="9" t="s">
        <v>35</v>
      </c>
      <c r="E267" s="9">
        <v>29</v>
      </c>
      <c r="F267" s="10">
        <v>885</v>
      </c>
      <c r="G267" s="9" t="s">
        <v>27</v>
      </c>
      <c r="H267" s="11">
        <v>880</v>
      </c>
      <c r="I267" s="92">
        <v>1780</v>
      </c>
      <c r="J267" s="94">
        <f>O267+O268</f>
        <v>1780</v>
      </c>
      <c r="K267" s="12">
        <v>880</v>
      </c>
      <c r="L267" s="19">
        <f t="shared" si="30"/>
        <v>5</v>
      </c>
      <c r="M267" s="12"/>
      <c r="N267" s="12">
        <v>885</v>
      </c>
      <c r="O267" s="12">
        <v>880</v>
      </c>
      <c r="P267" s="12">
        <f t="shared" si="31"/>
        <v>5</v>
      </c>
      <c r="Q267" s="12"/>
      <c r="R267" s="12"/>
      <c r="S267" s="12"/>
      <c r="T267" s="13"/>
      <c r="U267" s="96">
        <v>5</v>
      </c>
      <c r="V267" s="14">
        <f t="shared" si="29"/>
        <v>880</v>
      </c>
      <c r="W267" s="15"/>
    </row>
    <row r="268" spans="1:23" s="54" customFormat="1" ht="33.75" customHeight="1" x14ac:dyDescent="0.2">
      <c r="A268" s="7">
        <v>263</v>
      </c>
      <c r="B268" s="16" t="s">
        <v>180</v>
      </c>
      <c r="C268" s="9" t="s">
        <v>25</v>
      </c>
      <c r="D268" s="9" t="s">
        <v>35</v>
      </c>
      <c r="E268" s="9">
        <v>33</v>
      </c>
      <c r="F268" s="10">
        <v>950</v>
      </c>
      <c r="G268" s="9" t="s">
        <v>27</v>
      </c>
      <c r="H268" s="11">
        <v>900</v>
      </c>
      <c r="I268" s="93"/>
      <c r="J268" s="95"/>
      <c r="K268" s="12">
        <v>900</v>
      </c>
      <c r="L268" s="19">
        <f t="shared" si="30"/>
        <v>50</v>
      </c>
      <c r="M268" s="12"/>
      <c r="N268" s="12">
        <v>950</v>
      </c>
      <c r="O268" s="12">
        <v>900</v>
      </c>
      <c r="P268" s="12">
        <f t="shared" si="31"/>
        <v>50</v>
      </c>
      <c r="Q268" s="12"/>
      <c r="R268" s="12"/>
      <c r="S268" s="12"/>
      <c r="T268" s="13"/>
      <c r="U268" s="95"/>
      <c r="V268" s="14">
        <f t="shared" si="29"/>
        <v>900</v>
      </c>
      <c r="W268" s="15"/>
    </row>
    <row r="269" spans="1:23" ht="33.75" customHeight="1" x14ac:dyDescent="0.2">
      <c r="A269" s="7">
        <v>264</v>
      </c>
      <c r="B269" s="16" t="s">
        <v>181</v>
      </c>
      <c r="C269" s="9" t="s">
        <v>25</v>
      </c>
      <c r="D269" s="9" t="s">
        <v>26</v>
      </c>
      <c r="E269" s="9">
        <v>71</v>
      </c>
      <c r="F269" s="10">
        <v>1251</v>
      </c>
      <c r="G269" s="9" t="s">
        <v>27</v>
      </c>
      <c r="H269" s="11">
        <v>1232</v>
      </c>
      <c r="I269" s="92">
        <v>2492</v>
      </c>
      <c r="J269" s="94">
        <f>O269+O270</f>
        <v>2492</v>
      </c>
      <c r="K269" s="12">
        <v>1232</v>
      </c>
      <c r="L269" s="12">
        <f t="shared" si="30"/>
        <v>19</v>
      </c>
      <c r="M269" s="12"/>
      <c r="N269" s="12">
        <v>1251</v>
      </c>
      <c r="O269" s="12">
        <v>1232</v>
      </c>
      <c r="P269" s="12">
        <f t="shared" si="31"/>
        <v>19</v>
      </c>
      <c r="Q269" s="12"/>
      <c r="R269" s="12"/>
      <c r="S269" s="12"/>
      <c r="T269" s="13"/>
      <c r="U269" s="96">
        <v>6</v>
      </c>
      <c r="V269" s="14">
        <f t="shared" si="29"/>
        <v>1232</v>
      </c>
      <c r="W269" s="15"/>
    </row>
    <row r="270" spans="1:23" ht="33.75" customHeight="1" x14ac:dyDescent="0.2">
      <c r="A270" s="7">
        <v>265</v>
      </c>
      <c r="B270" s="16" t="s">
        <v>181</v>
      </c>
      <c r="C270" s="9" t="s">
        <v>25</v>
      </c>
      <c r="D270" s="9" t="s">
        <v>28</v>
      </c>
      <c r="E270" s="9">
        <v>73</v>
      </c>
      <c r="F270" s="10">
        <v>1271.7</v>
      </c>
      <c r="G270" s="9" t="s">
        <v>27</v>
      </c>
      <c r="H270" s="11">
        <v>1260</v>
      </c>
      <c r="I270" s="93"/>
      <c r="J270" s="95"/>
      <c r="K270" s="12">
        <v>1260</v>
      </c>
      <c r="L270" s="12">
        <f t="shared" si="30"/>
        <v>11.700000000000045</v>
      </c>
      <c r="M270" s="12"/>
      <c r="N270" s="12">
        <v>1271.7</v>
      </c>
      <c r="O270" s="12">
        <v>1260</v>
      </c>
      <c r="P270" s="12">
        <f t="shared" si="31"/>
        <v>11.700000000000045</v>
      </c>
      <c r="Q270" s="12"/>
      <c r="R270" s="12"/>
      <c r="S270" s="12"/>
      <c r="T270" s="13"/>
      <c r="U270" s="95"/>
      <c r="V270" s="14">
        <f t="shared" si="29"/>
        <v>1260</v>
      </c>
      <c r="W270" s="15"/>
    </row>
    <row r="271" spans="1:23" ht="33.75" customHeight="1" x14ac:dyDescent="0.2">
      <c r="A271" s="7">
        <v>266</v>
      </c>
      <c r="B271" s="16" t="s">
        <v>182</v>
      </c>
      <c r="C271" s="26" t="s">
        <v>25</v>
      </c>
      <c r="D271" s="9" t="s">
        <v>38</v>
      </c>
      <c r="E271" s="26">
        <v>148</v>
      </c>
      <c r="F271" s="10">
        <v>1555</v>
      </c>
      <c r="G271" s="26" t="s">
        <v>27</v>
      </c>
      <c r="H271" s="11">
        <v>1440</v>
      </c>
      <c r="I271" s="23">
        <v>2135</v>
      </c>
      <c r="J271" s="40">
        <f>O271</f>
        <v>1440</v>
      </c>
      <c r="K271" s="12">
        <v>1440</v>
      </c>
      <c r="L271" s="19">
        <f t="shared" si="30"/>
        <v>115</v>
      </c>
      <c r="M271" s="12"/>
      <c r="N271" s="12">
        <v>1555</v>
      </c>
      <c r="O271" s="12">
        <v>1440</v>
      </c>
      <c r="P271" s="12">
        <f t="shared" si="31"/>
        <v>115</v>
      </c>
      <c r="Q271" s="12"/>
      <c r="R271" s="12"/>
      <c r="S271" s="12"/>
      <c r="T271" s="13"/>
      <c r="U271" s="25">
        <v>7</v>
      </c>
      <c r="V271" s="14">
        <f t="shared" si="29"/>
        <v>1440</v>
      </c>
      <c r="W271" s="15"/>
    </row>
    <row r="272" spans="1:23" ht="19.5" customHeight="1" x14ac:dyDescent="0.2">
      <c r="A272" s="7">
        <v>267</v>
      </c>
      <c r="B272" s="16" t="s">
        <v>183</v>
      </c>
      <c r="C272" s="9" t="s">
        <v>25</v>
      </c>
      <c r="D272" s="9" t="s">
        <v>26</v>
      </c>
      <c r="E272" s="9">
        <v>115</v>
      </c>
      <c r="F272" s="10">
        <v>526.29999999999995</v>
      </c>
      <c r="G272" s="9" t="s">
        <v>27</v>
      </c>
      <c r="H272" s="11">
        <v>523</v>
      </c>
      <c r="I272" s="92">
        <v>1424</v>
      </c>
      <c r="J272" s="94">
        <f>O272+O273</f>
        <v>1243</v>
      </c>
      <c r="K272" s="12">
        <v>523</v>
      </c>
      <c r="L272" s="12">
        <f t="shared" si="30"/>
        <v>3.2999999999999545</v>
      </c>
      <c r="M272" s="12"/>
      <c r="N272" s="12">
        <v>526.29999999999995</v>
      </c>
      <c r="O272" s="12">
        <v>523</v>
      </c>
      <c r="P272" s="12">
        <f t="shared" si="31"/>
        <v>3.2999999999999545</v>
      </c>
      <c r="Q272" s="12"/>
      <c r="R272" s="12"/>
      <c r="S272" s="12"/>
      <c r="T272" s="13"/>
      <c r="U272" s="96">
        <v>4</v>
      </c>
      <c r="V272" s="14">
        <f t="shared" si="29"/>
        <v>523</v>
      </c>
      <c r="W272" s="15"/>
    </row>
    <row r="273" spans="1:23" ht="19.5" customHeight="1" x14ac:dyDescent="0.2">
      <c r="A273" s="7">
        <v>268</v>
      </c>
      <c r="B273" s="16" t="s">
        <v>183</v>
      </c>
      <c r="C273" s="9" t="s">
        <v>25</v>
      </c>
      <c r="D273" s="9" t="s">
        <v>28</v>
      </c>
      <c r="E273" s="9">
        <v>91</v>
      </c>
      <c r="F273" s="10">
        <v>725.4</v>
      </c>
      <c r="G273" s="9" t="s">
        <v>27</v>
      </c>
      <c r="H273" s="11">
        <v>720</v>
      </c>
      <c r="I273" s="93"/>
      <c r="J273" s="95"/>
      <c r="K273" s="12">
        <v>720</v>
      </c>
      <c r="L273" s="12">
        <f t="shared" si="30"/>
        <v>5.3999999999999773</v>
      </c>
      <c r="M273" s="12"/>
      <c r="N273" s="12">
        <v>725.4</v>
      </c>
      <c r="O273" s="12">
        <v>720</v>
      </c>
      <c r="P273" s="12">
        <f t="shared" si="31"/>
        <v>5.3999999999999773</v>
      </c>
      <c r="Q273" s="12"/>
      <c r="R273" s="12"/>
      <c r="S273" s="12"/>
      <c r="T273" s="13"/>
      <c r="U273" s="95"/>
      <c r="V273" s="14">
        <f t="shared" si="29"/>
        <v>720</v>
      </c>
      <c r="W273" s="15"/>
    </row>
    <row r="274" spans="1:23" ht="33.75" customHeight="1" x14ac:dyDescent="0.2">
      <c r="A274" s="7">
        <v>269</v>
      </c>
      <c r="B274" s="16" t="s">
        <v>184</v>
      </c>
      <c r="C274" s="9" t="s">
        <v>25</v>
      </c>
      <c r="D274" s="9" t="s">
        <v>26</v>
      </c>
      <c r="E274" s="9">
        <v>162</v>
      </c>
      <c r="F274" s="10">
        <v>1411.9</v>
      </c>
      <c r="G274" s="9" t="s">
        <v>27</v>
      </c>
      <c r="H274" s="11">
        <v>1398</v>
      </c>
      <c r="I274" s="92">
        <v>2838</v>
      </c>
      <c r="J274" s="94">
        <f>O274+O275</f>
        <v>2838</v>
      </c>
      <c r="K274" s="12">
        <v>1398</v>
      </c>
      <c r="L274" s="12">
        <f t="shared" si="30"/>
        <v>13.900000000000091</v>
      </c>
      <c r="M274" s="12"/>
      <c r="N274" s="12">
        <v>1411.9</v>
      </c>
      <c r="O274" s="12">
        <v>1398</v>
      </c>
      <c r="P274" s="12">
        <f t="shared" si="31"/>
        <v>13.900000000000091</v>
      </c>
      <c r="Q274" s="12"/>
      <c r="R274" s="12"/>
      <c r="S274" s="12"/>
      <c r="T274" s="13"/>
      <c r="U274" s="96">
        <v>7</v>
      </c>
      <c r="V274" s="14">
        <f t="shared" si="29"/>
        <v>1398</v>
      </c>
      <c r="W274" s="15"/>
    </row>
    <row r="275" spans="1:23" ht="33.75" customHeight="1" x14ac:dyDescent="0.2">
      <c r="A275" s="7">
        <v>270</v>
      </c>
      <c r="B275" s="16" t="s">
        <v>184</v>
      </c>
      <c r="C275" s="9" t="s">
        <v>25</v>
      </c>
      <c r="D275" s="9" t="s">
        <v>28</v>
      </c>
      <c r="E275" s="9">
        <v>15</v>
      </c>
      <c r="F275" s="10">
        <v>1469</v>
      </c>
      <c r="G275" s="9" t="s">
        <v>27</v>
      </c>
      <c r="H275" s="11">
        <v>1440</v>
      </c>
      <c r="I275" s="93"/>
      <c r="J275" s="95"/>
      <c r="K275" s="12">
        <v>1440</v>
      </c>
      <c r="L275" s="19">
        <f t="shared" si="30"/>
        <v>29</v>
      </c>
      <c r="M275" s="12"/>
      <c r="N275" s="12">
        <v>1469</v>
      </c>
      <c r="O275" s="12">
        <v>1440</v>
      </c>
      <c r="P275" s="12">
        <f t="shared" si="31"/>
        <v>29</v>
      </c>
      <c r="Q275" s="12"/>
      <c r="R275" s="12"/>
      <c r="S275" s="12"/>
      <c r="T275" s="13"/>
      <c r="U275" s="95"/>
      <c r="V275" s="14">
        <f t="shared" si="29"/>
        <v>1440</v>
      </c>
      <c r="W275" s="15"/>
    </row>
    <row r="276" spans="1:23" ht="33.75" customHeight="1" x14ac:dyDescent="0.2">
      <c r="A276" s="7">
        <v>271</v>
      </c>
      <c r="B276" s="16" t="s">
        <v>185</v>
      </c>
      <c r="C276" s="9" t="s">
        <v>25</v>
      </c>
      <c r="D276" s="9" t="s">
        <v>26</v>
      </c>
      <c r="E276" s="9">
        <v>88</v>
      </c>
      <c r="F276" s="10">
        <v>1802.2</v>
      </c>
      <c r="G276" s="9" t="s">
        <v>27</v>
      </c>
      <c r="H276" s="11">
        <v>1760</v>
      </c>
      <c r="I276" s="92">
        <v>3560</v>
      </c>
      <c r="J276" s="94">
        <f>O276+O277</f>
        <v>3560</v>
      </c>
      <c r="K276" s="12">
        <v>1760</v>
      </c>
      <c r="L276" s="12">
        <f t="shared" si="30"/>
        <v>42.200000000000045</v>
      </c>
      <c r="M276" s="12"/>
      <c r="N276" s="12">
        <v>1802.2</v>
      </c>
      <c r="O276" s="12">
        <v>1760</v>
      </c>
      <c r="P276" s="12">
        <f t="shared" si="31"/>
        <v>42.200000000000045</v>
      </c>
      <c r="Q276" s="12"/>
      <c r="R276" s="12"/>
      <c r="S276" s="12"/>
      <c r="T276" s="13"/>
      <c r="U276" s="96">
        <v>15</v>
      </c>
      <c r="V276" s="14">
        <f t="shared" si="29"/>
        <v>1760</v>
      </c>
      <c r="W276" s="15"/>
    </row>
    <row r="277" spans="1:23" ht="33.75" customHeight="1" x14ac:dyDescent="0.2">
      <c r="A277" s="7">
        <v>272</v>
      </c>
      <c r="B277" s="16" t="s">
        <v>185</v>
      </c>
      <c r="C277" s="9" t="s">
        <v>25</v>
      </c>
      <c r="D277" s="9" t="s">
        <v>28</v>
      </c>
      <c r="E277" s="9">
        <v>70</v>
      </c>
      <c r="F277" s="10">
        <v>1807.5</v>
      </c>
      <c r="G277" s="9" t="s">
        <v>27</v>
      </c>
      <c r="H277" s="11">
        <v>1800</v>
      </c>
      <c r="I277" s="93"/>
      <c r="J277" s="95"/>
      <c r="K277" s="12">
        <v>1800</v>
      </c>
      <c r="L277" s="12">
        <f t="shared" si="30"/>
        <v>7.5</v>
      </c>
      <c r="M277" s="12"/>
      <c r="N277" s="12">
        <v>1807.5</v>
      </c>
      <c r="O277" s="12">
        <v>1800</v>
      </c>
      <c r="P277" s="12">
        <f t="shared" si="31"/>
        <v>7.5</v>
      </c>
      <c r="Q277" s="12"/>
      <c r="R277" s="12"/>
      <c r="S277" s="12"/>
      <c r="T277" s="13"/>
      <c r="U277" s="95"/>
      <c r="V277" s="14">
        <f t="shared" si="29"/>
        <v>1800</v>
      </c>
      <c r="W277" s="15"/>
    </row>
    <row r="278" spans="1:23" ht="33.75" customHeight="1" x14ac:dyDescent="0.2">
      <c r="A278" s="7">
        <v>273</v>
      </c>
      <c r="B278" s="16" t="s">
        <v>186</v>
      </c>
      <c r="C278" s="9" t="s">
        <v>25</v>
      </c>
      <c r="D278" s="9" t="s">
        <v>26</v>
      </c>
      <c r="E278" s="9">
        <v>95</v>
      </c>
      <c r="F278" s="10">
        <v>844.8</v>
      </c>
      <c r="G278" s="9" t="s">
        <v>27</v>
      </c>
      <c r="H278" s="11">
        <v>840</v>
      </c>
      <c r="I278" s="107">
        <v>1661</v>
      </c>
      <c r="J278" s="109">
        <f>O278+O279</f>
        <v>1680</v>
      </c>
      <c r="K278" s="12">
        <v>840</v>
      </c>
      <c r="L278" s="12">
        <f t="shared" si="30"/>
        <v>4.7999999999999545</v>
      </c>
      <c r="M278" s="12"/>
      <c r="N278" s="12">
        <v>844.8</v>
      </c>
      <c r="O278" s="12">
        <v>840</v>
      </c>
      <c r="P278" s="12">
        <f t="shared" si="31"/>
        <v>4.7999999999999545</v>
      </c>
      <c r="Q278" s="12"/>
      <c r="R278" s="12"/>
      <c r="S278" s="12"/>
      <c r="T278" s="13"/>
      <c r="U278" s="96">
        <v>6</v>
      </c>
      <c r="V278" s="14">
        <f t="shared" si="29"/>
        <v>840</v>
      </c>
      <c r="W278" s="15"/>
    </row>
    <row r="279" spans="1:23" ht="33.75" customHeight="1" x14ac:dyDescent="0.2">
      <c r="A279" s="7">
        <v>274</v>
      </c>
      <c r="B279" s="16" t="s">
        <v>186</v>
      </c>
      <c r="C279" s="9" t="s">
        <v>25</v>
      </c>
      <c r="D279" s="9" t="s">
        <v>28</v>
      </c>
      <c r="E279" s="9">
        <v>27</v>
      </c>
      <c r="F279" s="10">
        <v>841.8</v>
      </c>
      <c r="G279" s="9" t="s">
        <v>27</v>
      </c>
      <c r="H279" s="11">
        <v>840</v>
      </c>
      <c r="I279" s="108"/>
      <c r="J279" s="110"/>
      <c r="K279" s="12">
        <v>840</v>
      </c>
      <c r="L279" s="19">
        <f t="shared" si="30"/>
        <v>1.7999999999999545</v>
      </c>
      <c r="M279" s="12"/>
      <c r="N279" s="12">
        <v>841.8</v>
      </c>
      <c r="O279" s="12">
        <v>840</v>
      </c>
      <c r="P279" s="12">
        <f t="shared" si="31"/>
        <v>1.7999999999999545</v>
      </c>
      <c r="Q279" s="12"/>
      <c r="R279" s="12"/>
      <c r="S279" s="12"/>
      <c r="T279" s="13"/>
      <c r="U279" s="95"/>
      <c r="V279" s="14">
        <f t="shared" si="29"/>
        <v>840</v>
      </c>
      <c r="W279" s="15"/>
    </row>
    <row r="280" spans="1:23" ht="33.75" customHeight="1" x14ac:dyDescent="0.2">
      <c r="A280" s="7">
        <v>275</v>
      </c>
      <c r="B280" s="16" t="s">
        <v>187</v>
      </c>
      <c r="C280" s="9" t="s">
        <v>25</v>
      </c>
      <c r="D280" s="9" t="s">
        <v>40</v>
      </c>
      <c r="E280" s="9">
        <v>32</v>
      </c>
      <c r="F280" s="10">
        <v>1200.5999999999999</v>
      </c>
      <c r="G280" s="9" t="s">
        <v>27</v>
      </c>
      <c r="H280" s="11">
        <v>1200</v>
      </c>
      <c r="I280" s="23">
        <v>2100</v>
      </c>
      <c r="J280" s="24">
        <f>O280</f>
        <v>1200</v>
      </c>
      <c r="K280" s="12">
        <v>1200</v>
      </c>
      <c r="L280" s="19">
        <f t="shared" si="30"/>
        <v>0.59999999999990905</v>
      </c>
      <c r="M280" s="12"/>
      <c r="N280" s="12">
        <v>1200.5999999999999</v>
      </c>
      <c r="O280" s="12">
        <v>1200</v>
      </c>
      <c r="P280" s="12">
        <f t="shared" si="31"/>
        <v>0.59999999999990905</v>
      </c>
      <c r="Q280" s="12"/>
      <c r="R280" s="12"/>
      <c r="S280" s="12"/>
      <c r="T280" s="13"/>
      <c r="U280" s="25">
        <v>13</v>
      </c>
      <c r="V280" s="14">
        <f t="shared" si="29"/>
        <v>1200</v>
      </c>
      <c r="W280" s="15"/>
    </row>
    <row r="281" spans="1:23" ht="33.75" customHeight="1" x14ac:dyDescent="0.2">
      <c r="A281" s="7">
        <v>276</v>
      </c>
      <c r="B281" s="16" t="s">
        <v>188</v>
      </c>
      <c r="C281" s="9" t="s">
        <v>25</v>
      </c>
      <c r="D281" s="9" t="s">
        <v>28</v>
      </c>
      <c r="E281" s="9">
        <v>56</v>
      </c>
      <c r="F281" s="10">
        <v>1338.8</v>
      </c>
      <c r="G281" s="9" t="s">
        <v>27</v>
      </c>
      <c r="H281" s="11">
        <v>1312</v>
      </c>
      <c r="I281" s="23">
        <v>3550</v>
      </c>
      <c r="J281" s="24">
        <f>O281</f>
        <v>758.1</v>
      </c>
      <c r="K281" s="12">
        <v>1312</v>
      </c>
      <c r="L281" s="19">
        <f t="shared" si="30"/>
        <v>26.799999999999955</v>
      </c>
      <c r="M281" s="12"/>
      <c r="N281" s="12">
        <v>758.1</v>
      </c>
      <c r="O281" s="12">
        <f>N281</f>
        <v>758.1</v>
      </c>
      <c r="P281" s="12"/>
      <c r="Q281" s="12"/>
      <c r="R281" s="12"/>
      <c r="S281" s="12">
        <f>F281-N281</f>
        <v>580.69999999999993</v>
      </c>
      <c r="T281" s="13"/>
      <c r="U281" s="25">
        <v>8</v>
      </c>
      <c r="V281" s="14">
        <f t="shared" si="29"/>
        <v>758.1</v>
      </c>
      <c r="W281" s="15"/>
    </row>
    <row r="282" spans="1:23" ht="19.5" customHeight="1" x14ac:dyDescent="0.2">
      <c r="A282" s="7">
        <v>277</v>
      </c>
      <c r="B282" s="16" t="s">
        <v>189</v>
      </c>
      <c r="C282" s="9" t="s">
        <v>25</v>
      </c>
      <c r="D282" s="9" t="s">
        <v>26</v>
      </c>
      <c r="E282" s="9">
        <v>80</v>
      </c>
      <c r="F282" s="10">
        <v>541.79999999999995</v>
      </c>
      <c r="G282" s="9" t="s">
        <v>27</v>
      </c>
      <c r="H282" s="11"/>
      <c r="I282" s="23"/>
      <c r="J282" s="55"/>
      <c r="K282" s="12"/>
      <c r="L282" s="12">
        <f t="shared" si="30"/>
        <v>541.79999999999995</v>
      </c>
      <c r="M282" s="12"/>
      <c r="N282" s="12">
        <v>541.79999999999995</v>
      </c>
      <c r="O282" s="12"/>
      <c r="P282" s="12"/>
      <c r="Q282" s="12">
        <f>N282</f>
        <v>541.79999999999995</v>
      </c>
      <c r="R282" s="12"/>
      <c r="S282" s="12"/>
      <c r="T282" s="13"/>
      <c r="U282" s="56"/>
      <c r="V282" s="42">
        <f>Q282</f>
        <v>541.79999999999995</v>
      </c>
      <c r="W282" s="15"/>
    </row>
    <row r="283" spans="1:23" ht="19.5" customHeight="1" x14ac:dyDescent="0.2">
      <c r="A283" s="7">
        <v>278</v>
      </c>
      <c r="B283" s="16" t="s">
        <v>189</v>
      </c>
      <c r="C283" s="9" t="s">
        <v>25</v>
      </c>
      <c r="D283" s="9" t="s">
        <v>26</v>
      </c>
      <c r="E283" s="9">
        <v>87</v>
      </c>
      <c r="F283" s="10">
        <v>105.6</v>
      </c>
      <c r="G283" s="9" t="s">
        <v>190</v>
      </c>
      <c r="H283" s="11"/>
      <c r="I283" s="23"/>
      <c r="J283" s="55"/>
      <c r="K283" s="12"/>
      <c r="L283" s="12"/>
      <c r="M283" s="12">
        <f>F283</f>
        <v>105.6</v>
      </c>
      <c r="N283" s="12">
        <v>105.6</v>
      </c>
      <c r="O283" s="12"/>
      <c r="P283" s="12"/>
      <c r="Q283" s="12"/>
      <c r="R283" s="12">
        <f>N283</f>
        <v>105.6</v>
      </c>
      <c r="S283" s="12"/>
      <c r="T283" s="13"/>
      <c r="U283" s="56"/>
      <c r="V283" s="57">
        <f t="shared" ref="V283:V285" si="32">R283</f>
        <v>105.6</v>
      </c>
      <c r="W283" s="15"/>
    </row>
    <row r="284" spans="1:23" ht="19.5" customHeight="1" x14ac:dyDescent="0.2">
      <c r="A284" s="7">
        <v>279</v>
      </c>
      <c r="B284" s="16" t="s">
        <v>189</v>
      </c>
      <c r="C284" s="9" t="s">
        <v>25</v>
      </c>
      <c r="D284" s="9" t="s">
        <v>26</v>
      </c>
      <c r="E284" s="9">
        <v>91</v>
      </c>
      <c r="F284" s="10">
        <v>17870.2</v>
      </c>
      <c r="G284" s="9" t="s">
        <v>191</v>
      </c>
      <c r="H284" s="11"/>
      <c r="I284" s="23"/>
      <c r="J284" s="55"/>
      <c r="K284" s="12"/>
      <c r="L284" s="12"/>
      <c r="M284" s="12">
        <f>F284</f>
        <v>17870.2</v>
      </c>
      <c r="N284" s="12">
        <v>17135.900000000001</v>
      </c>
      <c r="O284" s="12"/>
      <c r="P284" s="12"/>
      <c r="Q284" s="12"/>
      <c r="R284" s="12">
        <f>N284</f>
        <v>17135.900000000001</v>
      </c>
      <c r="S284" s="12">
        <f>F284-N284</f>
        <v>734.29999999999927</v>
      </c>
      <c r="T284" s="13"/>
      <c r="U284" s="56"/>
      <c r="V284" s="57">
        <f t="shared" si="32"/>
        <v>17135.900000000001</v>
      </c>
      <c r="W284" s="15"/>
    </row>
    <row r="285" spans="1:23" ht="19.5" customHeight="1" x14ac:dyDescent="0.2">
      <c r="A285" s="7">
        <v>280</v>
      </c>
      <c r="B285" s="16" t="s">
        <v>189</v>
      </c>
      <c r="C285" s="9" t="s">
        <v>25</v>
      </c>
      <c r="D285" s="9" t="s">
        <v>26</v>
      </c>
      <c r="E285" s="9">
        <v>98</v>
      </c>
      <c r="F285" s="10">
        <v>52.8</v>
      </c>
      <c r="G285" s="9" t="s">
        <v>190</v>
      </c>
      <c r="H285" s="11"/>
      <c r="I285" s="23"/>
      <c r="J285" s="55"/>
      <c r="K285" s="12"/>
      <c r="L285" s="12"/>
      <c r="M285" s="12">
        <f>F285</f>
        <v>52.8</v>
      </c>
      <c r="N285" s="12">
        <v>52.8</v>
      </c>
      <c r="O285" s="12"/>
      <c r="P285" s="12"/>
      <c r="Q285" s="12"/>
      <c r="R285" s="12">
        <f>N285</f>
        <v>52.8</v>
      </c>
      <c r="S285" s="12"/>
      <c r="T285" s="13"/>
      <c r="U285" s="56"/>
      <c r="V285" s="57">
        <f t="shared" si="32"/>
        <v>52.8</v>
      </c>
      <c r="W285" s="15"/>
    </row>
    <row r="286" spans="1:23" ht="19.5" customHeight="1" x14ac:dyDescent="0.2">
      <c r="A286" s="7">
        <v>281</v>
      </c>
      <c r="B286" s="16" t="s">
        <v>189</v>
      </c>
      <c r="C286" s="9" t="s">
        <v>25</v>
      </c>
      <c r="D286" s="9" t="s">
        <v>26</v>
      </c>
      <c r="E286" s="9">
        <v>99</v>
      </c>
      <c r="F286" s="10">
        <v>1160.7</v>
      </c>
      <c r="G286" s="9" t="s">
        <v>192</v>
      </c>
      <c r="H286" s="11"/>
      <c r="I286" s="23"/>
      <c r="J286" s="55"/>
      <c r="K286" s="12"/>
      <c r="L286" s="12">
        <f>F286-K286</f>
        <v>1160.7</v>
      </c>
      <c r="M286" s="12"/>
      <c r="N286" s="12">
        <v>1160.7</v>
      </c>
      <c r="O286" s="12"/>
      <c r="P286" s="12"/>
      <c r="Q286" s="12">
        <f>N286</f>
        <v>1160.7</v>
      </c>
      <c r="R286" s="12"/>
      <c r="S286" s="12"/>
      <c r="T286" s="13"/>
      <c r="U286" s="56"/>
      <c r="V286" s="42">
        <f>Q286</f>
        <v>1160.7</v>
      </c>
      <c r="W286" s="15"/>
    </row>
    <row r="287" spans="1:23" ht="19.5" customHeight="1" x14ac:dyDescent="0.2">
      <c r="A287" s="7">
        <v>282</v>
      </c>
      <c r="B287" s="16" t="s">
        <v>189</v>
      </c>
      <c r="C287" s="9" t="s">
        <v>25</v>
      </c>
      <c r="D287" s="9" t="s">
        <v>26</v>
      </c>
      <c r="E287" s="9">
        <v>102</v>
      </c>
      <c r="F287" s="10">
        <v>669.2</v>
      </c>
      <c r="G287" s="9" t="s">
        <v>190</v>
      </c>
      <c r="H287" s="11"/>
      <c r="I287" s="23"/>
      <c r="J287" s="55"/>
      <c r="K287" s="12"/>
      <c r="L287" s="12"/>
      <c r="M287" s="12">
        <f>F287</f>
        <v>669.2</v>
      </c>
      <c r="N287" s="12">
        <v>669.2</v>
      </c>
      <c r="O287" s="12"/>
      <c r="P287" s="12"/>
      <c r="Q287" s="12"/>
      <c r="R287" s="12">
        <f>N287</f>
        <v>669.2</v>
      </c>
      <c r="S287" s="12"/>
      <c r="T287" s="13"/>
      <c r="U287" s="56"/>
      <c r="V287" s="57">
        <f t="shared" ref="V287:V289" si="33">R287</f>
        <v>669.2</v>
      </c>
      <c r="W287" s="15"/>
    </row>
    <row r="288" spans="1:23" ht="19.5" customHeight="1" x14ac:dyDescent="0.2">
      <c r="A288" s="7">
        <v>283</v>
      </c>
      <c r="B288" s="16" t="s">
        <v>189</v>
      </c>
      <c r="C288" s="9" t="s">
        <v>25</v>
      </c>
      <c r="D288" s="9" t="s">
        <v>26</v>
      </c>
      <c r="E288" s="9">
        <v>104</v>
      </c>
      <c r="F288" s="10">
        <v>191.6</v>
      </c>
      <c r="G288" s="9" t="s">
        <v>190</v>
      </c>
      <c r="H288" s="11"/>
      <c r="I288" s="23"/>
      <c r="J288" s="55"/>
      <c r="K288" s="12"/>
      <c r="L288" s="12"/>
      <c r="M288" s="12">
        <f>F288</f>
        <v>191.6</v>
      </c>
      <c r="N288" s="12">
        <v>191.6</v>
      </c>
      <c r="O288" s="12"/>
      <c r="P288" s="12"/>
      <c r="Q288" s="12"/>
      <c r="R288" s="12">
        <f>N288</f>
        <v>191.6</v>
      </c>
      <c r="S288" s="12"/>
      <c r="T288" s="13"/>
      <c r="U288" s="56"/>
      <c r="V288" s="57">
        <f t="shared" si="33"/>
        <v>191.6</v>
      </c>
      <c r="W288" s="15"/>
    </row>
    <row r="289" spans="1:23" ht="19.5" customHeight="1" x14ac:dyDescent="0.2">
      <c r="A289" s="7">
        <v>284</v>
      </c>
      <c r="B289" s="16" t="s">
        <v>189</v>
      </c>
      <c r="C289" s="9" t="s">
        <v>25</v>
      </c>
      <c r="D289" s="9" t="s">
        <v>26</v>
      </c>
      <c r="E289" s="9">
        <v>106</v>
      </c>
      <c r="F289" s="10">
        <v>814.9</v>
      </c>
      <c r="G289" s="9" t="s">
        <v>190</v>
      </c>
      <c r="H289" s="11"/>
      <c r="I289" s="23"/>
      <c r="J289" s="55"/>
      <c r="K289" s="12"/>
      <c r="L289" s="12"/>
      <c r="M289" s="12">
        <f>F289</f>
        <v>814.9</v>
      </c>
      <c r="N289" s="12">
        <v>814.9</v>
      </c>
      <c r="O289" s="12"/>
      <c r="P289" s="12"/>
      <c r="Q289" s="12"/>
      <c r="R289" s="12">
        <f>N289</f>
        <v>814.9</v>
      </c>
      <c r="S289" s="12"/>
      <c r="T289" s="13"/>
      <c r="U289" s="56"/>
      <c r="V289" s="57">
        <f t="shared" si="33"/>
        <v>814.9</v>
      </c>
      <c r="W289" s="15"/>
    </row>
    <row r="290" spans="1:23" ht="19.5" customHeight="1" x14ac:dyDescent="0.2">
      <c r="A290" s="7">
        <v>285</v>
      </c>
      <c r="B290" s="16" t="s">
        <v>189</v>
      </c>
      <c r="C290" s="9" t="s">
        <v>25</v>
      </c>
      <c r="D290" s="9" t="s">
        <v>26</v>
      </c>
      <c r="E290" s="9">
        <v>109</v>
      </c>
      <c r="F290" s="10">
        <v>564.1</v>
      </c>
      <c r="G290" s="9" t="s">
        <v>27</v>
      </c>
      <c r="H290" s="11"/>
      <c r="I290" s="23"/>
      <c r="J290" s="55"/>
      <c r="K290" s="12"/>
      <c r="L290" s="12">
        <f>F290-K290</f>
        <v>564.1</v>
      </c>
      <c r="M290" s="12"/>
      <c r="N290" s="12">
        <v>564.1</v>
      </c>
      <c r="O290" s="12"/>
      <c r="P290" s="12"/>
      <c r="Q290" s="12">
        <f>N290</f>
        <v>564.1</v>
      </c>
      <c r="R290" s="12"/>
      <c r="S290" s="12"/>
      <c r="T290" s="13"/>
      <c r="U290" s="56"/>
      <c r="V290" s="42">
        <f>Q290</f>
        <v>564.1</v>
      </c>
      <c r="W290" s="15"/>
    </row>
    <row r="291" spans="1:23" ht="19.5" customHeight="1" x14ac:dyDescent="0.2">
      <c r="A291" s="7">
        <v>286</v>
      </c>
      <c r="B291" s="16" t="s">
        <v>189</v>
      </c>
      <c r="C291" s="9" t="s">
        <v>25</v>
      </c>
      <c r="D291" s="9" t="s">
        <v>26</v>
      </c>
      <c r="E291" s="9">
        <v>134</v>
      </c>
      <c r="F291" s="10">
        <v>692.7</v>
      </c>
      <c r="G291" s="9" t="s">
        <v>190</v>
      </c>
      <c r="H291" s="11"/>
      <c r="I291" s="23"/>
      <c r="J291" s="55"/>
      <c r="K291" s="12"/>
      <c r="L291" s="12"/>
      <c r="M291" s="12">
        <f t="shared" ref="M291:M299" si="34">F291</f>
        <v>692.7</v>
      </c>
      <c r="N291" s="12">
        <v>692.7</v>
      </c>
      <c r="O291" s="12"/>
      <c r="P291" s="12"/>
      <c r="Q291" s="12"/>
      <c r="R291" s="12">
        <f t="shared" ref="R291:R299" si="35">N291</f>
        <v>692.7</v>
      </c>
      <c r="S291" s="12"/>
      <c r="T291" s="13"/>
      <c r="U291" s="56"/>
      <c r="V291" s="57">
        <f t="shared" ref="V291:V299" si="36">R291</f>
        <v>692.7</v>
      </c>
      <c r="W291" s="15"/>
    </row>
    <row r="292" spans="1:23" ht="19.5" customHeight="1" x14ac:dyDescent="0.2">
      <c r="A292" s="7">
        <v>287</v>
      </c>
      <c r="B292" s="16" t="s">
        <v>189</v>
      </c>
      <c r="C292" s="9" t="s">
        <v>25</v>
      </c>
      <c r="D292" s="9" t="s">
        <v>26</v>
      </c>
      <c r="E292" s="9">
        <v>139</v>
      </c>
      <c r="F292" s="10">
        <v>74.599999999999994</v>
      </c>
      <c r="G292" s="9" t="s">
        <v>193</v>
      </c>
      <c r="H292" s="11"/>
      <c r="I292" s="23"/>
      <c r="J292" s="55"/>
      <c r="K292" s="12"/>
      <c r="L292" s="12"/>
      <c r="M292" s="12">
        <f t="shared" si="34"/>
        <v>74.599999999999994</v>
      </c>
      <c r="N292" s="12">
        <v>74.599999999999994</v>
      </c>
      <c r="O292" s="12"/>
      <c r="P292" s="12"/>
      <c r="Q292" s="12"/>
      <c r="R292" s="12">
        <f t="shared" si="35"/>
        <v>74.599999999999994</v>
      </c>
      <c r="S292" s="12"/>
      <c r="T292" s="13"/>
      <c r="U292" s="56"/>
      <c r="V292" s="57">
        <f t="shared" si="36"/>
        <v>74.599999999999994</v>
      </c>
      <c r="W292" s="15"/>
    </row>
    <row r="293" spans="1:23" ht="19.5" customHeight="1" x14ac:dyDescent="0.2">
      <c r="A293" s="7">
        <v>288</v>
      </c>
      <c r="B293" s="16" t="s">
        <v>189</v>
      </c>
      <c r="C293" s="9" t="s">
        <v>25</v>
      </c>
      <c r="D293" s="9" t="s">
        <v>26</v>
      </c>
      <c r="E293" s="9">
        <v>198</v>
      </c>
      <c r="F293" s="10">
        <v>135.1</v>
      </c>
      <c r="G293" s="9" t="s">
        <v>190</v>
      </c>
      <c r="H293" s="11"/>
      <c r="I293" s="23"/>
      <c r="J293" s="55"/>
      <c r="K293" s="12"/>
      <c r="L293" s="12"/>
      <c r="M293" s="12">
        <f t="shared" si="34"/>
        <v>135.1</v>
      </c>
      <c r="N293" s="12">
        <v>101.6</v>
      </c>
      <c r="O293" s="12"/>
      <c r="P293" s="12"/>
      <c r="Q293" s="12"/>
      <c r="R293" s="12">
        <f t="shared" si="35"/>
        <v>101.6</v>
      </c>
      <c r="S293" s="12">
        <f>F293-N293</f>
        <v>33.5</v>
      </c>
      <c r="T293" s="13"/>
      <c r="U293" s="56"/>
      <c r="V293" s="57">
        <f t="shared" si="36"/>
        <v>101.6</v>
      </c>
      <c r="W293" s="15"/>
    </row>
    <row r="294" spans="1:23" ht="19.5" customHeight="1" x14ac:dyDescent="0.2">
      <c r="A294" s="7">
        <v>289</v>
      </c>
      <c r="B294" s="16" t="s">
        <v>189</v>
      </c>
      <c r="C294" s="9" t="s">
        <v>25</v>
      </c>
      <c r="D294" s="9" t="s">
        <v>26</v>
      </c>
      <c r="E294" s="9">
        <v>199</v>
      </c>
      <c r="F294" s="10">
        <v>107.5</v>
      </c>
      <c r="G294" s="9" t="s">
        <v>190</v>
      </c>
      <c r="H294" s="11"/>
      <c r="I294" s="23"/>
      <c r="J294" s="55"/>
      <c r="K294" s="12"/>
      <c r="L294" s="12"/>
      <c r="M294" s="12">
        <f t="shared" si="34"/>
        <v>107.5</v>
      </c>
      <c r="N294" s="12">
        <v>107.5</v>
      </c>
      <c r="O294" s="12"/>
      <c r="P294" s="12"/>
      <c r="Q294" s="12"/>
      <c r="R294" s="12">
        <f t="shared" si="35"/>
        <v>107.5</v>
      </c>
      <c r="S294" s="12"/>
      <c r="T294" s="13"/>
      <c r="U294" s="56"/>
      <c r="V294" s="57">
        <f t="shared" si="36"/>
        <v>107.5</v>
      </c>
      <c r="W294" s="15"/>
    </row>
    <row r="295" spans="1:23" ht="19.5" customHeight="1" x14ac:dyDescent="0.2">
      <c r="A295" s="7">
        <v>290</v>
      </c>
      <c r="B295" s="16" t="s">
        <v>189</v>
      </c>
      <c r="C295" s="9" t="s">
        <v>25</v>
      </c>
      <c r="D295" s="9" t="s">
        <v>26</v>
      </c>
      <c r="E295" s="9">
        <v>200</v>
      </c>
      <c r="F295" s="10">
        <v>67.099999999999994</v>
      </c>
      <c r="G295" s="9" t="s">
        <v>190</v>
      </c>
      <c r="H295" s="11"/>
      <c r="I295" s="23"/>
      <c r="J295" s="55"/>
      <c r="K295" s="12"/>
      <c r="L295" s="12"/>
      <c r="M295" s="12">
        <f t="shared" si="34"/>
        <v>67.099999999999994</v>
      </c>
      <c r="N295" s="12">
        <v>38.6</v>
      </c>
      <c r="O295" s="12"/>
      <c r="P295" s="12"/>
      <c r="Q295" s="12"/>
      <c r="R295" s="12">
        <f t="shared" si="35"/>
        <v>38.6</v>
      </c>
      <c r="S295" s="12">
        <f>F295-N295</f>
        <v>28.499999999999993</v>
      </c>
      <c r="T295" s="13"/>
      <c r="U295" s="56"/>
      <c r="V295" s="57">
        <f t="shared" si="36"/>
        <v>38.6</v>
      </c>
      <c r="W295" s="15"/>
    </row>
    <row r="296" spans="1:23" ht="19.5" customHeight="1" x14ac:dyDescent="0.2">
      <c r="A296" s="7">
        <v>291</v>
      </c>
      <c r="B296" s="16" t="s">
        <v>189</v>
      </c>
      <c r="C296" s="9" t="s">
        <v>25</v>
      </c>
      <c r="D296" s="9" t="s">
        <v>26</v>
      </c>
      <c r="E296" s="9">
        <v>201</v>
      </c>
      <c r="F296" s="10">
        <v>85.3</v>
      </c>
      <c r="G296" s="9" t="s">
        <v>190</v>
      </c>
      <c r="H296" s="11"/>
      <c r="I296" s="23"/>
      <c r="J296" s="55"/>
      <c r="K296" s="12"/>
      <c r="L296" s="12"/>
      <c r="M296" s="12">
        <f t="shared" si="34"/>
        <v>85.3</v>
      </c>
      <c r="N296" s="12">
        <v>85.3</v>
      </c>
      <c r="O296" s="12"/>
      <c r="P296" s="12"/>
      <c r="Q296" s="12"/>
      <c r="R296" s="12">
        <f t="shared" si="35"/>
        <v>85.3</v>
      </c>
      <c r="S296" s="12"/>
      <c r="T296" s="13"/>
      <c r="U296" s="56"/>
      <c r="V296" s="57">
        <f t="shared" si="36"/>
        <v>85.3</v>
      </c>
      <c r="W296" s="15"/>
    </row>
    <row r="297" spans="1:23" ht="19.5" customHeight="1" x14ac:dyDescent="0.2">
      <c r="A297" s="7">
        <v>292</v>
      </c>
      <c r="B297" s="16" t="s">
        <v>189</v>
      </c>
      <c r="C297" s="9" t="s">
        <v>25</v>
      </c>
      <c r="D297" s="9" t="s">
        <v>26</v>
      </c>
      <c r="E297" s="9">
        <v>202</v>
      </c>
      <c r="F297" s="10">
        <v>107.6</v>
      </c>
      <c r="G297" s="9" t="s">
        <v>190</v>
      </c>
      <c r="H297" s="11"/>
      <c r="I297" s="23"/>
      <c r="J297" s="55"/>
      <c r="K297" s="12"/>
      <c r="L297" s="12"/>
      <c r="M297" s="12">
        <f t="shared" si="34"/>
        <v>107.6</v>
      </c>
      <c r="N297" s="12">
        <v>107.6</v>
      </c>
      <c r="O297" s="12"/>
      <c r="P297" s="12"/>
      <c r="Q297" s="12"/>
      <c r="R297" s="12">
        <f t="shared" si="35"/>
        <v>107.6</v>
      </c>
      <c r="S297" s="12"/>
      <c r="T297" s="13"/>
      <c r="U297" s="56"/>
      <c r="V297" s="57">
        <f t="shared" si="36"/>
        <v>107.6</v>
      </c>
      <c r="W297" s="15"/>
    </row>
    <row r="298" spans="1:23" ht="19.5" customHeight="1" x14ac:dyDescent="0.2">
      <c r="A298" s="7">
        <v>293</v>
      </c>
      <c r="B298" s="16" t="s">
        <v>189</v>
      </c>
      <c r="C298" s="9" t="s">
        <v>25</v>
      </c>
      <c r="D298" s="9" t="s">
        <v>26</v>
      </c>
      <c r="E298" s="9">
        <v>203</v>
      </c>
      <c r="F298" s="10">
        <v>177.4</v>
      </c>
      <c r="G298" s="9" t="s">
        <v>190</v>
      </c>
      <c r="H298" s="11"/>
      <c r="I298" s="23"/>
      <c r="J298" s="55"/>
      <c r="K298" s="12"/>
      <c r="L298" s="12"/>
      <c r="M298" s="12">
        <f t="shared" si="34"/>
        <v>177.4</v>
      </c>
      <c r="N298" s="12">
        <v>177.4</v>
      </c>
      <c r="O298" s="12"/>
      <c r="P298" s="12"/>
      <c r="Q298" s="12"/>
      <c r="R298" s="12">
        <f t="shared" si="35"/>
        <v>177.4</v>
      </c>
      <c r="S298" s="12"/>
      <c r="T298" s="13"/>
      <c r="U298" s="56"/>
      <c r="V298" s="57">
        <f t="shared" si="36"/>
        <v>177.4</v>
      </c>
      <c r="W298" s="15"/>
    </row>
    <row r="299" spans="1:23" ht="19.5" customHeight="1" x14ac:dyDescent="0.2">
      <c r="A299" s="7">
        <v>294</v>
      </c>
      <c r="B299" s="16" t="s">
        <v>189</v>
      </c>
      <c r="C299" s="9" t="s">
        <v>25</v>
      </c>
      <c r="D299" s="9" t="s">
        <v>68</v>
      </c>
      <c r="E299" s="9">
        <v>138</v>
      </c>
      <c r="F299" s="10">
        <v>285.60000000000002</v>
      </c>
      <c r="G299" s="9" t="s">
        <v>190</v>
      </c>
      <c r="H299" s="11"/>
      <c r="I299" s="23"/>
      <c r="J299" s="55"/>
      <c r="K299" s="12"/>
      <c r="L299" s="12"/>
      <c r="M299" s="12">
        <f t="shared" si="34"/>
        <v>285.60000000000002</v>
      </c>
      <c r="N299" s="12">
        <v>260.5</v>
      </c>
      <c r="O299" s="12"/>
      <c r="P299" s="12"/>
      <c r="Q299" s="12"/>
      <c r="R299" s="12">
        <f t="shared" si="35"/>
        <v>260.5</v>
      </c>
      <c r="S299" s="12">
        <f>F299-N299</f>
        <v>25.100000000000023</v>
      </c>
      <c r="T299" s="13"/>
      <c r="U299" s="56"/>
      <c r="V299" s="57">
        <f t="shared" si="36"/>
        <v>260.5</v>
      </c>
      <c r="W299" s="15"/>
    </row>
    <row r="300" spans="1:23" ht="19.5" customHeight="1" x14ac:dyDescent="0.2">
      <c r="A300" s="7">
        <v>295</v>
      </c>
      <c r="B300" s="16" t="s">
        <v>189</v>
      </c>
      <c r="C300" s="9" t="s">
        <v>25</v>
      </c>
      <c r="D300" s="9" t="s">
        <v>68</v>
      </c>
      <c r="E300" s="9">
        <v>140</v>
      </c>
      <c r="F300" s="10">
        <v>346.9</v>
      </c>
      <c r="G300" s="9" t="s">
        <v>27</v>
      </c>
      <c r="H300" s="11"/>
      <c r="I300" s="23"/>
      <c r="J300" s="55"/>
      <c r="K300" s="12"/>
      <c r="L300" s="12">
        <f>F300-K300</f>
        <v>346.9</v>
      </c>
      <c r="M300" s="12"/>
      <c r="N300" s="12">
        <v>346.9</v>
      </c>
      <c r="O300" s="12"/>
      <c r="P300" s="12"/>
      <c r="Q300" s="12">
        <f>N300</f>
        <v>346.9</v>
      </c>
      <c r="R300" s="12"/>
      <c r="S300" s="12"/>
      <c r="T300" s="13"/>
      <c r="U300" s="56"/>
      <c r="V300" s="42">
        <f>Q300</f>
        <v>346.9</v>
      </c>
      <c r="W300" s="15"/>
    </row>
    <row r="301" spans="1:23" ht="19.5" customHeight="1" x14ac:dyDescent="0.2">
      <c r="A301" s="7">
        <v>296</v>
      </c>
      <c r="B301" s="16" t="s">
        <v>189</v>
      </c>
      <c r="C301" s="9" t="s">
        <v>25</v>
      </c>
      <c r="D301" s="9" t="s">
        <v>68</v>
      </c>
      <c r="E301" s="9">
        <v>143</v>
      </c>
      <c r="F301" s="10">
        <v>189.6</v>
      </c>
      <c r="G301" s="9" t="s">
        <v>193</v>
      </c>
      <c r="H301" s="11"/>
      <c r="I301" s="23"/>
      <c r="J301" s="55"/>
      <c r="K301" s="12"/>
      <c r="L301" s="12"/>
      <c r="M301" s="12">
        <f>F301</f>
        <v>189.6</v>
      </c>
      <c r="N301" s="12">
        <v>189.6</v>
      </c>
      <c r="O301" s="12"/>
      <c r="P301" s="12"/>
      <c r="Q301" s="12"/>
      <c r="R301" s="12">
        <f>N301</f>
        <v>189.6</v>
      </c>
      <c r="S301" s="12"/>
      <c r="T301" s="13"/>
      <c r="U301" s="56"/>
      <c r="V301" s="57">
        <f t="shared" ref="V301:V302" si="37">R301</f>
        <v>189.6</v>
      </c>
      <c r="W301" s="15"/>
    </row>
    <row r="302" spans="1:23" ht="19.5" customHeight="1" x14ac:dyDescent="0.2">
      <c r="A302" s="7">
        <v>297</v>
      </c>
      <c r="B302" s="16" t="s">
        <v>189</v>
      </c>
      <c r="C302" s="9" t="s">
        <v>25</v>
      </c>
      <c r="D302" s="9" t="s">
        <v>68</v>
      </c>
      <c r="E302" s="9">
        <v>146</v>
      </c>
      <c r="F302" s="10">
        <v>575.20000000000005</v>
      </c>
      <c r="G302" s="9" t="s">
        <v>190</v>
      </c>
      <c r="H302" s="11"/>
      <c r="I302" s="23"/>
      <c r="J302" s="55"/>
      <c r="K302" s="12"/>
      <c r="L302" s="12"/>
      <c r="M302" s="12">
        <f>F302</f>
        <v>575.20000000000005</v>
      </c>
      <c r="N302" s="12">
        <v>140.80000000000001</v>
      </c>
      <c r="O302" s="12"/>
      <c r="P302" s="12"/>
      <c r="Q302" s="12"/>
      <c r="R302" s="12">
        <f>N302</f>
        <v>140.80000000000001</v>
      </c>
      <c r="S302" s="12">
        <f>F302-N302</f>
        <v>434.40000000000003</v>
      </c>
      <c r="T302" s="13"/>
      <c r="U302" s="56"/>
      <c r="V302" s="57">
        <f t="shared" si="37"/>
        <v>140.80000000000001</v>
      </c>
      <c r="W302" s="15"/>
    </row>
    <row r="303" spans="1:23" ht="19.5" customHeight="1" x14ac:dyDescent="0.2">
      <c r="A303" s="7">
        <v>298</v>
      </c>
      <c r="B303" s="16" t="s">
        <v>189</v>
      </c>
      <c r="C303" s="9" t="s">
        <v>25</v>
      </c>
      <c r="D303" s="9" t="s">
        <v>68</v>
      </c>
      <c r="E303" s="9">
        <v>148</v>
      </c>
      <c r="F303" s="10">
        <v>1126.7</v>
      </c>
      <c r="G303" s="9" t="s">
        <v>27</v>
      </c>
      <c r="H303" s="11"/>
      <c r="I303" s="23"/>
      <c r="J303" s="55"/>
      <c r="K303" s="12"/>
      <c r="L303" s="12">
        <f>F303-K303</f>
        <v>1126.7</v>
      </c>
      <c r="M303" s="12"/>
      <c r="N303" s="12">
        <v>937.6</v>
      </c>
      <c r="O303" s="12"/>
      <c r="P303" s="12"/>
      <c r="Q303" s="12">
        <f>N303</f>
        <v>937.6</v>
      </c>
      <c r="R303" s="12"/>
      <c r="S303" s="12">
        <f>F303-N303</f>
        <v>189.10000000000002</v>
      </c>
      <c r="T303" s="13"/>
      <c r="U303" s="56"/>
      <c r="V303" s="42">
        <f t="shared" ref="V303:V304" si="38">Q303</f>
        <v>937.6</v>
      </c>
      <c r="W303" s="15"/>
    </row>
    <row r="304" spans="1:23" ht="19.5" customHeight="1" x14ac:dyDescent="0.2">
      <c r="A304" s="7">
        <v>299</v>
      </c>
      <c r="B304" s="16" t="s">
        <v>189</v>
      </c>
      <c r="C304" s="9" t="s">
        <v>25</v>
      </c>
      <c r="D304" s="9" t="s">
        <v>68</v>
      </c>
      <c r="E304" s="9">
        <v>150</v>
      </c>
      <c r="F304" s="10">
        <v>4010.5</v>
      </c>
      <c r="G304" s="9" t="s">
        <v>27</v>
      </c>
      <c r="H304" s="11"/>
      <c r="I304" s="23"/>
      <c r="J304" s="55"/>
      <c r="K304" s="12"/>
      <c r="L304" s="12">
        <f>F304-K304</f>
        <v>4010.5</v>
      </c>
      <c r="M304" s="12"/>
      <c r="N304" s="12">
        <v>4010.5</v>
      </c>
      <c r="O304" s="12"/>
      <c r="P304" s="12"/>
      <c r="Q304" s="12">
        <f>N304</f>
        <v>4010.5</v>
      </c>
      <c r="R304" s="12"/>
      <c r="S304" s="12"/>
      <c r="T304" s="13"/>
      <c r="U304" s="56"/>
      <c r="V304" s="42">
        <f t="shared" si="38"/>
        <v>4010.5</v>
      </c>
      <c r="W304" s="15"/>
    </row>
    <row r="305" spans="1:23" ht="19.5" customHeight="1" x14ac:dyDescent="0.2">
      <c r="A305" s="7">
        <v>300</v>
      </c>
      <c r="B305" s="16" t="s">
        <v>189</v>
      </c>
      <c r="C305" s="9" t="s">
        <v>25</v>
      </c>
      <c r="D305" s="9" t="s">
        <v>68</v>
      </c>
      <c r="E305" s="9">
        <v>151</v>
      </c>
      <c r="F305" s="10">
        <v>1970.3</v>
      </c>
      <c r="G305" s="9" t="s">
        <v>194</v>
      </c>
      <c r="H305" s="11"/>
      <c r="I305" s="23"/>
      <c r="J305" s="55"/>
      <c r="K305" s="12"/>
      <c r="L305" s="12"/>
      <c r="M305" s="12">
        <f t="shared" ref="M305:M328" si="39">F305</f>
        <v>1970.3</v>
      </c>
      <c r="N305" s="12">
        <v>1818.5</v>
      </c>
      <c r="O305" s="12"/>
      <c r="P305" s="12"/>
      <c r="Q305" s="12"/>
      <c r="R305" s="12">
        <f t="shared" ref="R305:R328" si="40">N305</f>
        <v>1818.5</v>
      </c>
      <c r="S305" s="12">
        <f>F305-N305</f>
        <v>151.79999999999995</v>
      </c>
      <c r="T305" s="13"/>
      <c r="U305" s="56"/>
      <c r="V305" s="57">
        <f t="shared" ref="V305:V328" si="41">R305</f>
        <v>1818.5</v>
      </c>
      <c r="W305" s="15"/>
    </row>
    <row r="306" spans="1:23" ht="19.5" customHeight="1" x14ac:dyDescent="0.2">
      <c r="A306" s="7">
        <v>301</v>
      </c>
      <c r="B306" s="16" t="s">
        <v>189</v>
      </c>
      <c r="C306" s="9" t="s">
        <v>25</v>
      </c>
      <c r="D306" s="9" t="s">
        <v>68</v>
      </c>
      <c r="E306" s="9">
        <v>152</v>
      </c>
      <c r="F306" s="10">
        <v>64.400000000000006</v>
      </c>
      <c r="G306" s="9" t="s">
        <v>190</v>
      </c>
      <c r="H306" s="11"/>
      <c r="I306" s="23"/>
      <c r="J306" s="55"/>
      <c r="K306" s="12"/>
      <c r="L306" s="12"/>
      <c r="M306" s="12">
        <f t="shared" si="39"/>
        <v>64.400000000000006</v>
      </c>
      <c r="N306" s="12">
        <v>64.400000000000006</v>
      </c>
      <c r="O306" s="12"/>
      <c r="P306" s="12"/>
      <c r="Q306" s="12"/>
      <c r="R306" s="12">
        <f t="shared" si="40"/>
        <v>64.400000000000006</v>
      </c>
      <c r="S306" s="12"/>
      <c r="T306" s="13"/>
      <c r="U306" s="56"/>
      <c r="V306" s="57">
        <f t="shared" si="41"/>
        <v>64.400000000000006</v>
      </c>
      <c r="W306" s="15"/>
    </row>
    <row r="307" spans="1:23" ht="19.5" customHeight="1" x14ac:dyDescent="0.2">
      <c r="A307" s="7">
        <v>302</v>
      </c>
      <c r="B307" s="16" t="s">
        <v>189</v>
      </c>
      <c r="C307" s="26" t="s">
        <v>25</v>
      </c>
      <c r="D307" s="9" t="s">
        <v>38</v>
      </c>
      <c r="E307" s="26">
        <v>177</v>
      </c>
      <c r="F307" s="10">
        <v>111.4</v>
      </c>
      <c r="G307" s="26" t="s">
        <v>193</v>
      </c>
      <c r="H307" s="11"/>
      <c r="I307" s="23"/>
      <c r="J307" s="58"/>
      <c r="K307" s="12"/>
      <c r="L307" s="19"/>
      <c r="M307" s="12">
        <f t="shared" si="39"/>
        <v>111.4</v>
      </c>
      <c r="N307" s="12">
        <v>111.4</v>
      </c>
      <c r="O307" s="12"/>
      <c r="P307" s="12"/>
      <c r="Q307" s="12"/>
      <c r="R307" s="12">
        <f t="shared" si="40"/>
        <v>111.4</v>
      </c>
      <c r="S307" s="12"/>
      <c r="T307" s="13"/>
      <c r="U307" s="56"/>
      <c r="V307" s="57">
        <f t="shared" si="41"/>
        <v>111.4</v>
      </c>
      <c r="W307" s="15"/>
    </row>
    <row r="308" spans="1:23" ht="19.5" customHeight="1" x14ac:dyDescent="0.2">
      <c r="A308" s="7">
        <v>303</v>
      </c>
      <c r="B308" s="16" t="s">
        <v>189</v>
      </c>
      <c r="C308" s="26" t="s">
        <v>25</v>
      </c>
      <c r="D308" s="9" t="s">
        <v>38</v>
      </c>
      <c r="E308" s="26">
        <v>178</v>
      </c>
      <c r="F308" s="10">
        <v>331.5</v>
      </c>
      <c r="G308" s="26" t="s">
        <v>190</v>
      </c>
      <c r="H308" s="11"/>
      <c r="I308" s="23"/>
      <c r="J308" s="58"/>
      <c r="K308" s="12"/>
      <c r="L308" s="19"/>
      <c r="M308" s="12">
        <f t="shared" si="39"/>
        <v>331.5</v>
      </c>
      <c r="N308" s="12">
        <v>331.5</v>
      </c>
      <c r="O308" s="12"/>
      <c r="P308" s="12"/>
      <c r="Q308" s="12"/>
      <c r="R308" s="12">
        <f t="shared" si="40"/>
        <v>331.5</v>
      </c>
      <c r="S308" s="12"/>
      <c r="T308" s="13"/>
      <c r="U308" s="56"/>
      <c r="V308" s="57">
        <f t="shared" si="41"/>
        <v>331.5</v>
      </c>
      <c r="W308" s="15"/>
    </row>
    <row r="309" spans="1:23" ht="19.5" customHeight="1" x14ac:dyDescent="0.2">
      <c r="A309" s="7">
        <v>304</v>
      </c>
      <c r="B309" s="16" t="s">
        <v>189</v>
      </c>
      <c r="C309" s="26" t="s">
        <v>25</v>
      </c>
      <c r="D309" s="9" t="s">
        <v>38</v>
      </c>
      <c r="E309" s="26">
        <v>185</v>
      </c>
      <c r="F309" s="10">
        <v>294.7</v>
      </c>
      <c r="G309" s="26" t="s">
        <v>190</v>
      </c>
      <c r="H309" s="11"/>
      <c r="I309" s="23"/>
      <c r="J309" s="58"/>
      <c r="K309" s="12"/>
      <c r="L309" s="19"/>
      <c r="M309" s="12">
        <f t="shared" si="39"/>
        <v>294.7</v>
      </c>
      <c r="N309" s="12">
        <v>294.7</v>
      </c>
      <c r="O309" s="12"/>
      <c r="P309" s="12"/>
      <c r="Q309" s="12"/>
      <c r="R309" s="12">
        <f t="shared" si="40"/>
        <v>294.7</v>
      </c>
      <c r="S309" s="12"/>
      <c r="T309" s="13"/>
      <c r="U309" s="56"/>
      <c r="V309" s="57">
        <f t="shared" si="41"/>
        <v>294.7</v>
      </c>
      <c r="W309" s="15"/>
    </row>
    <row r="310" spans="1:23" ht="19.5" customHeight="1" x14ac:dyDescent="0.2">
      <c r="A310" s="7">
        <v>305</v>
      </c>
      <c r="B310" s="16" t="s">
        <v>189</v>
      </c>
      <c r="C310" s="9" t="s">
        <v>25</v>
      </c>
      <c r="D310" s="9" t="s">
        <v>40</v>
      </c>
      <c r="E310" s="9">
        <v>2</v>
      </c>
      <c r="F310" s="10">
        <v>207.9</v>
      </c>
      <c r="G310" s="9" t="s">
        <v>190</v>
      </c>
      <c r="H310" s="11"/>
      <c r="I310" s="23"/>
      <c r="J310" s="55"/>
      <c r="K310" s="12"/>
      <c r="L310" s="19"/>
      <c r="M310" s="12">
        <f t="shared" si="39"/>
        <v>207.9</v>
      </c>
      <c r="N310" s="12">
        <v>207.9</v>
      </c>
      <c r="O310" s="12"/>
      <c r="P310" s="12"/>
      <c r="Q310" s="12"/>
      <c r="R310" s="12">
        <f t="shared" si="40"/>
        <v>207.9</v>
      </c>
      <c r="S310" s="12"/>
      <c r="T310" s="13"/>
      <c r="U310" s="56"/>
      <c r="V310" s="57">
        <f t="shared" si="41"/>
        <v>207.9</v>
      </c>
      <c r="W310" s="15"/>
    </row>
    <row r="311" spans="1:23" ht="19.5" customHeight="1" x14ac:dyDescent="0.2">
      <c r="A311" s="7">
        <v>306</v>
      </c>
      <c r="B311" s="16" t="s">
        <v>189</v>
      </c>
      <c r="C311" s="9" t="s">
        <v>25</v>
      </c>
      <c r="D311" s="9" t="s">
        <v>40</v>
      </c>
      <c r="E311" s="9">
        <v>14</v>
      </c>
      <c r="F311" s="10">
        <v>3192.9</v>
      </c>
      <c r="G311" s="9" t="s">
        <v>191</v>
      </c>
      <c r="H311" s="11"/>
      <c r="I311" s="23"/>
      <c r="J311" s="55"/>
      <c r="K311" s="12"/>
      <c r="L311" s="19"/>
      <c r="M311" s="12">
        <f t="shared" si="39"/>
        <v>3192.9</v>
      </c>
      <c r="N311" s="12">
        <v>2813.4</v>
      </c>
      <c r="O311" s="12"/>
      <c r="P311" s="12"/>
      <c r="Q311" s="12"/>
      <c r="R311" s="12">
        <f t="shared" si="40"/>
        <v>2813.4</v>
      </c>
      <c r="S311" s="12">
        <f>F311-N311</f>
        <v>379.5</v>
      </c>
      <c r="T311" s="13"/>
      <c r="U311" s="56"/>
      <c r="V311" s="57">
        <f t="shared" si="41"/>
        <v>2813.4</v>
      </c>
      <c r="W311" s="15"/>
    </row>
    <row r="312" spans="1:23" ht="19.5" customHeight="1" x14ac:dyDescent="0.2">
      <c r="A312" s="7">
        <v>307</v>
      </c>
      <c r="B312" s="16" t="s">
        <v>189</v>
      </c>
      <c r="C312" s="9" t="s">
        <v>25</v>
      </c>
      <c r="D312" s="9" t="s">
        <v>40</v>
      </c>
      <c r="E312" s="9">
        <v>19</v>
      </c>
      <c r="F312" s="10">
        <v>300</v>
      </c>
      <c r="G312" s="9" t="s">
        <v>190</v>
      </c>
      <c r="H312" s="11"/>
      <c r="I312" s="23"/>
      <c r="J312" s="55"/>
      <c r="K312" s="12"/>
      <c r="L312" s="19"/>
      <c r="M312" s="12">
        <f t="shared" si="39"/>
        <v>300</v>
      </c>
      <c r="N312" s="12">
        <v>265.5</v>
      </c>
      <c r="O312" s="12"/>
      <c r="P312" s="12"/>
      <c r="Q312" s="12"/>
      <c r="R312" s="12">
        <f t="shared" si="40"/>
        <v>265.5</v>
      </c>
      <c r="S312" s="12">
        <f>F312-N312</f>
        <v>34.5</v>
      </c>
      <c r="T312" s="13"/>
      <c r="U312" s="56"/>
      <c r="V312" s="57">
        <f t="shared" si="41"/>
        <v>265.5</v>
      </c>
      <c r="W312" s="15"/>
    </row>
    <row r="313" spans="1:23" ht="19.5" customHeight="1" x14ac:dyDescent="0.2">
      <c r="A313" s="7">
        <v>308</v>
      </c>
      <c r="B313" s="16" t="s">
        <v>189</v>
      </c>
      <c r="C313" s="9" t="s">
        <v>25</v>
      </c>
      <c r="D313" s="9" t="s">
        <v>35</v>
      </c>
      <c r="E313" s="9">
        <v>7</v>
      </c>
      <c r="F313" s="10">
        <v>334.5</v>
      </c>
      <c r="G313" s="9" t="s">
        <v>193</v>
      </c>
      <c r="H313" s="11"/>
      <c r="I313" s="23"/>
      <c r="J313" s="55"/>
      <c r="K313" s="12"/>
      <c r="L313" s="19"/>
      <c r="M313" s="12">
        <f t="shared" si="39"/>
        <v>334.5</v>
      </c>
      <c r="N313" s="12">
        <v>334.5</v>
      </c>
      <c r="O313" s="12"/>
      <c r="P313" s="12"/>
      <c r="Q313" s="12"/>
      <c r="R313" s="12">
        <f t="shared" si="40"/>
        <v>334.5</v>
      </c>
      <c r="S313" s="12"/>
      <c r="T313" s="13"/>
      <c r="U313" s="56"/>
      <c r="V313" s="57">
        <f t="shared" si="41"/>
        <v>334.5</v>
      </c>
      <c r="W313" s="15"/>
    </row>
    <row r="314" spans="1:23" ht="19.5" customHeight="1" x14ac:dyDescent="0.2">
      <c r="A314" s="7">
        <v>309</v>
      </c>
      <c r="B314" s="16" t="s">
        <v>189</v>
      </c>
      <c r="C314" s="9" t="s">
        <v>25</v>
      </c>
      <c r="D314" s="9" t="s">
        <v>35</v>
      </c>
      <c r="E314" s="9">
        <v>10</v>
      </c>
      <c r="F314" s="10">
        <v>1471.3</v>
      </c>
      <c r="G314" s="9" t="s">
        <v>191</v>
      </c>
      <c r="H314" s="11"/>
      <c r="I314" s="23"/>
      <c r="J314" s="55"/>
      <c r="K314" s="12"/>
      <c r="L314" s="19"/>
      <c r="M314" s="12">
        <f t="shared" si="39"/>
        <v>1471.3</v>
      </c>
      <c r="N314" s="12">
        <v>1471.3</v>
      </c>
      <c r="O314" s="12"/>
      <c r="P314" s="12"/>
      <c r="Q314" s="12"/>
      <c r="R314" s="12">
        <f t="shared" si="40"/>
        <v>1471.3</v>
      </c>
      <c r="S314" s="12"/>
      <c r="T314" s="13"/>
      <c r="U314" s="56"/>
      <c r="V314" s="57">
        <f t="shared" si="41"/>
        <v>1471.3</v>
      </c>
      <c r="W314" s="15"/>
    </row>
    <row r="315" spans="1:23" ht="19.5" customHeight="1" x14ac:dyDescent="0.2">
      <c r="A315" s="7">
        <v>310</v>
      </c>
      <c r="B315" s="16" t="s">
        <v>189</v>
      </c>
      <c r="C315" s="9" t="s">
        <v>25</v>
      </c>
      <c r="D315" s="9" t="s">
        <v>35</v>
      </c>
      <c r="E315" s="9">
        <v>11</v>
      </c>
      <c r="F315" s="10">
        <v>896.8</v>
      </c>
      <c r="G315" s="9" t="s">
        <v>190</v>
      </c>
      <c r="H315" s="11"/>
      <c r="I315" s="23"/>
      <c r="J315" s="55"/>
      <c r="K315" s="12"/>
      <c r="L315" s="19"/>
      <c r="M315" s="12">
        <f t="shared" si="39"/>
        <v>896.8</v>
      </c>
      <c r="N315" s="12">
        <v>773.1</v>
      </c>
      <c r="O315" s="12"/>
      <c r="P315" s="12"/>
      <c r="Q315" s="12"/>
      <c r="R315" s="12">
        <f t="shared" si="40"/>
        <v>773.1</v>
      </c>
      <c r="S315" s="12">
        <f>F315-N315</f>
        <v>123.69999999999993</v>
      </c>
      <c r="T315" s="13"/>
      <c r="U315" s="56"/>
      <c r="V315" s="57">
        <f t="shared" si="41"/>
        <v>773.1</v>
      </c>
      <c r="W315" s="15"/>
    </row>
    <row r="316" spans="1:23" ht="19.5" customHeight="1" x14ac:dyDescent="0.2">
      <c r="A316" s="7">
        <v>311</v>
      </c>
      <c r="B316" s="16" t="s">
        <v>189</v>
      </c>
      <c r="C316" s="9" t="s">
        <v>25</v>
      </c>
      <c r="D316" s="9" t="s">
        <v>35</v>
      </c>
      <c r="E316" s="9">
        <v>20</v>
      </c>
      <c r="F316" s="10">
        <v>3188.7</v>
      </c>
      <c r="G316" s="9" t="s">
        <v>193</v>
      </c>
      <c r="H316" s="11"/>
      <c r="I316" s="23"/>
      <c r="J316" s="55"/>
      <c r="K316" s="12"/>
      <c r="L316" s="19"/>
      <c r="M316" s="12">
        <f t="shared" si="39"/>
        <v>3188.7</v>
      </c>
      <c r="N316" s="12">
        <v>3188.7</v>
      </c>
      <c r="O316" s="12"/>
      <c r="P316" s="12"/>
      <c r="Q316" s="12"/>
      <c r="R316" s="12">
        <f t="shared" si="40"/>
        <v>3188.7</v>
      </c>
      <c r="S316" s="12"/>
      <c r="T316" s="13"/>
      <c r="U316" s="56"/>
      <c r="V316" s="57">
        <f t="shared" si="41"/>
        <v>3188.7</v>
      </c>
      <c r="W316" s="15"/>
    </row>
    <row r="317" spans="1:23" ht="19.5" customHeight="1" x14ac:dyDescent="0.2">
      <c r="A317" s="7">
        <v>312</v>
      </c>
      <c r="B317" s="16" t="s">
        <v>189</v>
      </c>
      <c r="C317" s="9" t="s">
        <v>25</v>
      </c>
      <c r="D317" s="9" t="s">
        <v>35</v>
      </c>
      <c r="E317" s="9">
        <v>21</v>
      </c>
      <c r="F317" s="10">
        <v>4543.3999999999996</v>
      </c>
      <c r="G317" s="9" t="s">
        <v>191</v>
      </c>
      <c r="H317" s="11"/>
      <c r="I317" s="23"/>
      <c r="J317" s="55"/>
      <c r="K317" s="12"/>
      <c r="L317" s="19"/>
      <c r="M317" s="12">
        <f t="shared" si="39"/>
        <v>4543.3999999999996</v>
      </c>
      <c r="N317" s="12">
        <v>4407</v>
      </c>
      <c r="O317" s="12"/>
      <c r="P317" s="12"/>
      <c r="Q317" s="12"/>
      <c r="R317" s="12">
        <f t="shared" si="40"/>
        <v>4407</v>
      </c>
      <c r="S317" s="12">
        <f>F317-N317</f>
        <v>136.39999999999964</v>
      </c>
      <c r="T317" s="13"/>
      <c r="U317" s="56"/>
      <c r="V317" s="57">
        <f t="shared" si="41"/>
        <v>4407</v>
      </c>
      <c r="W317" s="15"/>
    </row>
    <row r="318" spans="1:23" ht="19.5" customHeight="1" x14ac:dyDescent="0.2">
      <c r="A318" s="7">
        <v>313</v>
      </c>
      <c r="B318" s="16" t="s">
        <v>189</v>
      </c>
      <c r="C318" s="9" t="s">
        <v>25</v>
      </c>
      <c r="D318" s="9" t="s">
        <v>35</v>
      </c>
      <c r="E318" s="9">
        <v>30</v>
      </c>
      <c r="F318" s="10">
        <v>99.8</v>
      </c>
      <c r="G318" s="9" t="s">
        <v>191</v>
      </c>
      <c r="H318" s="11"/>
      <c r="I318" s="23"/>
      <c r="J318" s="55"/>
      <c r="K318" s="12"/>
      <c r="L318" s="19"/>
      <c r="M318" s="12">
        <f t="shared" si="39"/>
        <v>99.8</v>
      </c>
      <c r="N318" s="12">
        <v>99.8</v>
      </c>
      <c r="O318" s="12"/>
      <c r="P318" s="12"/>
      <c r="Q318" s="12"/>
      <c r="R318" s="12">
        <f t="shared" si="40"/>
        <v>99.8</v>
      </c>
      <c r="S318" s="12"/>
      <c r="T318" s="13"/>
      <c r="U318" s="56"/>
      <c r="V318" s="57">
        <f t="shared" si="41"/>
        <v>99.8</v>
      </c>
      <c r="W318" s="15"/>
    </row>
    <row r="319" spans="1:23" ht="19.5" customHeight="1" x14ac:dyDescent="0.2">
      <c r="A319" s="7">
        <v>314</v>
      </c>
      <c r="B319" s="16" t="s">
        <v>189</v>
      </c>
      <c r="C319" s="9" t="s">
        <v>25</v>
      </c>
      <c r="D319" s="9" t="s">
        <v>35</v>
      </c>
      <c r="E319" s="9">
        <v>31</v>
      </c>
      <c r="F319" s="10">
        <v>20.100000000000001</v>
      </c>
      <c r="G319" s="9" t="s">
        <v>191</v>
      </c>
      <c r="H319" s="11"/>
      <c r="I319" s="23"/>
      <c r="J319" s="55"/>
      <c r="K319" s="12"/>
      <c r="L319" s="19"/>
      <c r="M319" s="12">
        <f t="shared" si="39"/>
        <v>20.100000000000001</v>
      </c>
      <c r="N319" s="12">
        <v>20.100000000000001</v>
      </c>
      <c r="O319" s="12"/>
      <c r="P319" s="12"/>
      <c r="Q319" s="12"/>
      <c r="R319" s="12">
        <f t="shared" si="40"/>
        <v>20.100000000000001</v>
      </c>
      <c r="S319" s="12"/>
      <c r="T319" s="13"/>
      <c r="U319" s="56"/>
      <c r="V319" s="57">
        <f t="shared" si="41"/>
        <v>20.100000000000001</v>
      </c>
      <c r="W319" s="15"/>
    </row>
    <row r="320" spans="1:23" ht="19.5" customHeight="1" x14ac:dyDescent="0.2">
      <c r="A320" s="7">
        <v>315</v>
      </c>
      <c r="B320" s="16" t="s">
        <v>189</v>
      </c>
      <c r="C320" s="9" t="s">
        <v>25</v>
      </c>
      <c r="D320" s="9" t="s">
        <v>35</v>
      </c>
      <c r="E320" s="9">
        <v>34</v>
      </c>
      <c r="F320" s="10">
        <v>388.9</v>
      </c>
      <c r="G320" s="9" t="s">
        <v>193</v>
      </c>
      <c r="H320" s="11"/>
      <c r="I320" s="23"/>
      <c r="J320" s="55"/>
      <c r="K320" s="12"/>
      <c r="L320" s="19"/>
      <c r="M320" s="12">
        <f t="shared" si="39"/>
        <v>388.9</v>
      </c>
      <c r="N320" s="12">
        <v>388.9</v>
      </c>
      <c r="O320" s="12"/>
      <c r="P320" s="12"/>
      <c r="Q320" s="12"/>
      <c r="R320" s="12">
        <f t="shared" si="40"/>
        <v>388.9</v>
      </c>
      <c r="S320" s="12"/>
      <c r="T320" s="13"/>
      <c r="U320" s="56"/>
      <c r="V320" s="57">
        <f t="shared" si="41"/>
        <v>388.9</v>
      </c>
      <c r="W320" s="15"/>
    </row>
    <row r="321" spans="1:23" ht="19.5" customHeight="1" x14ac:dyDescent="0.2">
      <c r="A321" s="7">
        <v>316</v>
      </c>
      <c r="B321" s="16" t="s">
        <v>189</v>
      </c>
      <c r="C321" s="9" t="s">
        <v>224</v>
      </c>
      <c r="D321" s="9" t="s">
        <v>35</v>
      </c>
      <c r="E321" s="9">
        <v>52</v>
      </c>
      <c r="F321" s="10">
        <v>62.5</v>
      </c>
      <c r="G321" s="9" t="s">
        <v>190</v>
      </c>
      <c r="H321" s="11"/>
      <c r="I321" s="23"/>
      <c r="J321" s="55"/>
      <c r="K321" s="12"/>
      <c r="L321" s="19"/>
      <c r="M321" s="12">
        <f t="shared" si="39"/>
        <v>62.5</v>
      </c>
      <c r="N321" s="12">
        <v>62.5</v>
      </c>
      <c r="O321" s="12"/>
      <c r="P321" s="12"/>
      <c r="Q321" s="12"/>
      <c r="R321" s="12">
        <f t="shared" si="40"/>
        <v>62.5</v>
      </c>
      <c r="S321" s="12"/>
      <c r="T321" s="13"/>
      <c r="U321" s="56"/>
      <c r="V321" s="57">
        <f t="shared" si="41"/>
        <v>62.5</v>
      </c>
      <c r="W321" s="15"/>
    </row>
    <row r="322" spans="1:23" ht="19.5" customHeight="1" x14ac:dyDescent="0.2">
      <c r="A322" s="7">
        <v>317</v>
      </c>
      <c r="B322" s="16" t="s">
        <v>189</v>
      </c>
      <c r="C322" s="9" t="s">
        <v>224</v>
      </c>
      <c r="D322" s="9" t="s">
        <v>35</v>
      </c>
      <c r="E322" s="9">
        <v>54</v>
      </c>
      <c r="F322" s="10">
        <v>508.3</v>
      </c>
      <c r="G322" s="9" t="s">
        <v>190</v>
      </c>
      <c r="H322" s="11"/>
      <c r="I322" s="23"/>
      <c r="J322" s="55"/>
      <c r="K322" s="12"/>
      <c r="L322" s="19"/>
      <c r="M322" s="12">
        <f t="shared" si="39"/>
        <v>508.3</v>
      </c>
      <c r="N322" s="12">
        <v>52.7</v>
      </c>
      <c r="O322" s="12"/>
      <c r="P322" s="12"/>
      <c r="Q322" s="12"/>
      <c r="R322" s="12">
        <f t="shared" si="40"/>
        <v>52.7</v>
      </c>
      <c r="S322" s="12">
        <f>F322-N322</f>
        <v>455.6</v>
      </c>
      <c r="T322" s="13"/>
      <c r="U322" s="56"/>
      <c r="V322" s="57">
        <f t="shared" si="41"/>
        <v>52.7</v>
      </c>
      <c r="W322" s="15"/>
    </row>
    <row r="323" spans="1:23" ht="19.5" customHeight="1" x14ac:dyDescent="0.2">
      <c r="A323" s="7">
        <v>318</v>
      </c>
      <c r="B323" s="16" t="s">
        <v>189</v>
      </c>
      <c r="C323" s="9" t="s">
        <v>224</v>
      </c>
      <c r="D323" s="9" t="s">
        <v>35</v>
      </c>
      <c r="E323" s="9">
        <v>57</v>
      </c>
      <c r="F323" s="10">
        <v>461.6</v>
      </c>
      <c r="G323" s="9" t="s">
        <v>190</v>
      </c>
      <c r="H323" s="11"/>
      <c r="I323" s="23"/>
      <c r="J323" s="55"/>
      <c r="K323" s="12"/>
      <c r="L323" s="19"/>
      <c r="M323" s="12">
        <f t="shared" si="39"/>
        <v>461.6</v>
      </c>
      <c r="N323" s="12">
        <v>383.1</v>
      </c>
      <c r="O323" s="12"/>
      <c r="P323" s="12"/>
      <c r="Q323" s="12"/>
      <c r="R323" s="12">
        <f t="shared" si="40"/>
        <v>383.1</v>
      </c>
      <c r="S323" s="12">
        <f>F323-N323</f>
        <v>78.5</v>
      </c>
      <c r="T323" s="13"/>
      <c r="U323" s="56"/>
      <c r="V323" s="57">
        <f t="shared" si="41"/>
        <v>383.1</v>
      </c>
      <c r="W323" s="15"/>
    </row>
    <row r="324" spans="1:23" ht="19.5" customHeight="1" x14ac:dyDescent="0.2">
      <c r="A324" s="7">
        <v>319</v>
      </c>
      <c r="B324" s="16" t="s">
        <v>189</v>
      </c>
      <c r="C324" s="9" t="s">
        <v>224</v>
      </c>
      <c r="D324" s="9" t="s">
        <v>35</v>
      </c>
      <c r="E324" s="9">
        <v>64</v>
      </c>
      <c r="F324" s="10">
        <v>8512.6</v>
      </c>
      <c r="G324" s="9" t="s">
        <v>193</v>
      </c>
      <c r="H324" s="11"/>
      <c r="I324" s="23"/>
      <c r="J324" s="55"/>
      <c r="K324" s="12"/>
      <c r="L324" s="19"/>
      <c r="M324" s="12">
        <f t="shared" si="39"/>
        <v>8512.6</v>
      </c>
      <c r="N324" s="12">
        <v>86.5</v>
      </c>
      <c r="O324" s="12"/>
      <c r="P324" s="12"/>
      <c r="Q324" s="12"/>
      <c r="R324" s="12">
        <f t="shared" si="40"/>
        <v>86.5</v>
      </c>
      <c r="S324" s="12">
        <f>F324-N324</f>
        <v>8426.1</v>
      </c>
      <c r="T324" s="13"/>
      <c r="U324" s="56"/>
      <c r="V324" s="57">
        <f t="shared" si="41"/>
        <v>86.5</v>
      </c>
      <c r="W324" s="15"/>
    </row>
    <row r="325" spans="1:23" ht="19.5" customHeight="1" x14ac:dyDescent="0.2">
      <c r="A325" s="7">
        <v>320</v>
      </c>
      <c r="B325" s="16" t="s">
        <v>189</v>
      </c>
      <c r="C325" s="9" t="s">
        <v>224</v>
      </c>
      <c r="D325" s="9" t="s">
        <v>35</v>
      </c>
      <c r="E325" s="9">
        <v>65</v>
      </c>
      <c r="F325" s="10">
        <v>2.4</v>
      </c>
      <c r="G325" s="9" t="s">
        <v>191</v>
      </c>
      <c r="H325" s="11"/>
      <c r="I325" s="23"/>
      <c r="J325" s="55"/>
      <c r="K325" s="12"/>
      <c r="L325" s="19"/>
      <c r="M325" s="12">
        <f t="shared" si="39"/>
        <v>2.4</v>
      </c>
      <c r="N325" s="12">
        <v>2.4</v>
      </c>
      <c r="O325" s="12"/>
      <c r="P325" s="12"/>
      <c r="Q325" s="12"/>
      <c r="R325" s="12">
        <f t="shared" si="40"/>
        <v>2.4</v>
      </c>
      <c r="S325" s="12"/>
      <c r="T325" s="13"/>
      <c r="U325" s="56"/>
      <c r="V325" s="57">
        <f t="shared" si="41"/>
        <v>2.4</v>
      </c>
      <c r="W325" s="15"/>
    </row>
    <row r="326" spans="1:23" ht="19.5" customHeight="1" x14ac:dyDescent="0.2">
      <c r="A326" s="7">
        <v>321</v>
      </c>
      <c r="B326" s="16" t="s">
        <v>189</v>
      </c>
      <c r="C326" s="9" t="s">
        <v>224</v>
      </c>
      <c r="D326" s="9" t="s">
        <v>35</v>
      </c>
      <c r="E326" s="9">
        <v>66</v>
      </c>
      <c r="F326" s="10">
        <v>0.9</v>
      </c>
      <c r="G326" s="9" t="s">
        <v>191</v>
      </c>
      <c r="H326" s="11"/>
      <c r="I326" s="23"/>
      <c r="J326" s="55"/>
      <c r="K326" s="12"/>
      <c r="L326" s="19"/>
      <c r="M326" s="12">
        <f t="shared" si="39"/>
        <v>0.9</v>
      </c>
      <c r="N326" s="12">
        <v>0.9</v>
      </c>
      <c r="O326" s="12"/>
      <c r="P326" s="12"/>
      <c r="Q326" s="12"/>
      <c r="R326" s="12">
        <f t="shared" si="40"/>
        <v>0.9</v>
      </c>
      <c r="S326" s="12"/>
      <c r="T326" s="13"/>
      <c r="U326" s="56"/>
      <c r="V326" s="57">
        <f t="shared" si="41"/>
        <v>0.9</v>
      </c>
      <c r="W326" s="15"/>
    </row>
    <row r="327" spans="1:23" ht="19.5" customHeight="1" x14ac:dyDescent="0.2">
      <c r="A327" s="7">
        <v>322</v>
      </c>
      <c r="B327" s="16" t="s">
        <v>189</v>
      </c>
      <c r="C327" s="9" t="s">
        <v>224</v>
      </c>
      <c r="D327" s="9" t="s">
        <v>28</v>
      </c>
      <c r="E327" s="9">
        <v>13</v>
      </c>
      <c r="F327" s="10">
        <v>293.60000000000002</v>
      </c>
      <c r="G327" s="9" t="s">
        <v>190</v>
      </c>
      <c r="H327" s="11"/>
      <c r="I327" s="23"/>
      <c r="J327" s="55"/>
      <c r="K327" s="12"/>
      <c r="L327" s="19"/>
      <c r="M327" s="12">
        <f t="shared" si="39"/>
        <v>293.60000000000002</v>
      </c>
      <c r="N327" s="12">
        <v>293.60000000000002</v>
      </c>
      <c r="O327" s="12"/>
      <c r="P327" s="12"/>
      <c r="Q327" s="12"/>
      <c r="R327" s="12">
        <f t="shared" si="40"/>
        <v>293.60000000000002</v>
      </c>
      <c r="S327" s="12"/>
      <c r="T327" s="13"/>
      <c r="U327" s="56"/>
      <c r="V327" s="57">
        <f t="shared" si="41"/>
        <v>293.60000000000002</v>
      </c>
      <c r="W327" s="15"/>
    </row>
    <row r="328" spans="1:23" ht="19.5" customHeight="1" x14ac:dyDescent="0.2">
      <c r="A328" s="7">
        <v>323</v>
      </c>
      <c r="B328" s="16" t="s">
        <v>189</v>
      </c>
      <c r="C328" s="9" t="s">
        <v>224</v>
      </c>
      <c r="D328" s="9" t="s">
        <v>28</v>
      </c>
      <c r="E328" s="9">
        <v>19</v>
      </c>
      <c r="F328" s="10">
        <v>435.6</v>
      </c>
      <c r="G328" s="9" t="s">
        <v>193</v>
      </c>
      <c r="H328" s="11"/>
      <c r="I328" s="23"/>
      <c r="J328" s="55"/>
      <c r="K328" s="12"/>
      <c r="L328" s="19"/>
      <c r="M328" s="12">
        <f t="shared" si="39"/>
        <v>435.6</v>
      </c>
      <c r="N328" s="12">
        <v>435.6</v>
      </c>
      <c r="O328" s="12"/>
      <c r="P328" s="12"/>
      <c r="Q328" s="12"/>
      <c r="R328" s="12">
        <f t="shared" si="40"/>
        <v>435.6</v>
      </c>
      <c r="S328" s="12"/>
      <c r="T328" s="13"/>
      <c r="U328" s="56"/>
      <c r="V328" s="57">
        <f t="shared" si="41"/>
        <v>435.6</v>
      </c>
      <c r="W328" s="15"/>
    </row>
    <row r="329" spans="1:23" ht="19.5" customHeight="1" x14ac:dyDescent="0.2">
      <c r="A329" s="7">
        <v>324</v>
      </c>
      <c r="B329" s="16" t="s">
        <v>189</v>
      </c>
      <c r="C329" s="9" t="s">
        <v>224</v>
      </c>
      <c r="D329" s="9" t="s">
        <v>28</v>
      </c>
      <c r="E329" s="9">
        <v>33</v>
      </c>
      <c r="F329" s="10">
        <v>345.2</v>
      </c>
      <c r="G329" s="9" t="s">
        <v>27</v>
      </c>
      <c r="H329" s="11"/>
      <c r="I329" s="23"/>
      <c r="J329" s="55"/>
      <c r="K329" s="12"/>
      <c r="L329" s="19">
        <f>F329-K329</f>
        <v>345.2</v>
      </c>
      <c r="M329" s="12"/>
      <c r="N329" s="12">
        <v>345.2</v>
      </c>
      <c r="O329" s="12"/>
      <c r="P329" s="12"/>
      <c r="Q329" s="12">
        <f>N329</f>
        <v>345.2</v>
      </c>
      <c r="R329" s="12"/>
      <c r="S329" s="12"/>
      <c r="T329" s="13"/>
      <c r="U329" s="56"/>
      <c r="V329" s="42">
        <f>Q329</f>
        <v>345.2</v>
      </c>
      <c r="W329" s="15"/>
    </row>
    <row r="330" spans="1:23" ht="19.5" customHeight="1" x14ac:dyDescent="0.2">
      <c r="A330" s="7">
        <v>325</v>
      </c>
      <c r="B330" s="16" t="s">
        <v>189</v>
      </c>
      <c r="C330" s="9" t="s">
        <v>224</v>
      </c>
      <c r="D330" s="9" t="s">
        <v>28</v>
      </c>
      <c r="E330" s="9">
        <v>41</v>
      </c>
      <c r="F330" s="10">
        <v>208.6</v>
      </c>
      <c r="G330" s="9" t="s">
        <v>190</v>
      </c>
      <c r="H330" s="11"/>
      <c r="I330" s="23"/>
      <c r="J330" s="55"/>
      <c r="K330" s="12"/>
      <c r="L330" s="19"/>
      <c r="M330" s="12">
        <f t="shared" ref="M330:M347" si="42">F330</f>
        <v>208.6</v>
      </c>
      <c r="N330" s="12">
        <v>208.6</v>
      </c>
      <c r="O330" s="12"/>
      <c r="P330" s="12"/>
      <c r="Q330" s="12"/>
      <c r="R330" s="12">
        <f t="shared" ref="R330:R347" si="43">N330</f>
        <v>208.6</v>
      </c>
      <c r="S330" s="12"/>
      <c r="T330" s="13"/>
      <c r="U330" s="56"/>
      <c r="V330" s="57">
        <f t="shared" ref="V330:V347" si="44">R330</f>
        <v>208.6</v>
      </c>
      <c r="W330" s="15"/>
    </row>
    <row r="331" spans="1:23" ht="19.5" customHeight="1" x14ac:dyDescent="0.2">
      <c r="A331" s="7">
        <v>326</v>
      </c>
      <c r="B331" s="16" t="s">
        <v>189</v>
      </c>
      <c r="C331" s="9" t="s">
        <v>224</v>
      </c>
      <c r="D331" s="9" t="s">
        <v>28</v>
      </c>
      <c r="E331" s="9">
        <v>42</v>
      </c>
      <c r="F331" s="10">
        <v>215.2</v>
      </c>
      <c r="G331" s="9" t="s">
        <v>191</v>
      </c>
      <c r="H331" s="11"/>
      <c r="I331" s="23"/>
      <c r="J331" s="55"/>
      <c r="K331" s="12"/>
      <c r="L331" s="19"/>
      <c r="M331" s="12">
        <f t="shared" si="42"/>
        <v>215.2</v>
      </c>
      <c r="N331" s="12">
        <v>207.6</v>
      </c>
      <c r="O331" s="12"/>
      <c r="P331" s="12"/>
      <c r="Q331" s="12"/>
      <c r="R331" s="12">
        <f t="shared" si="43"/>
        <v>207.6</v>
      </c>
      <c r="S331" s="12">
        <f>F331-N331</f>
        <v>7.5999999999999943</v>
      </c>
      <c r="T331" s="13"/>
      <c r="U331" s="56"/>
      <c r="V331" s="57">
        <f t="shared" si="44"/>
        <v>207.6</v>
      </c>
      <c r="W331" s="15"/>
    </row>
    <row r="332" spans="1:23" ht="19.5" customHeight="1" x14ac:dyDescent="0.2">
      <c r="A332" s="7">
        <v>327</v>
      </c>
      <c r="B332" s="16" t="s">
        <v>189</v>
      </c>
      <c r="C332" s="9" t="s">
        <v>224</v>
      </c>
      <c r="D332" s="9" t="s">
        <v>28</v>
      </c>
      <c r="E332" s="9">
        <v>44</v>
      </c>
      <c r="F332" s="10">
        <v>894.4</v>
      </c>
      <c r="G332" s="9" t="s">
        <v>191</v>
      </c>
      <c r="H332" s="11"/>
      <c r="I332" s="23"/>
      <c r="J332" s="55"/>
      <c r="K332" s="12"/>
      <c r="L332" s="19"/>
      <c r="M332" s="12">
        <f t="shared" si="42"/>
        <v>894.4</v>
      </c>
      <c r="N332" s="12">
        <v>811.2</v>
      </c>
      <c r="O332" s="12"/>
      <c r="P332" s="12"/>
      <c r="Q332" s="12"/>
      <c r="R332" s="12">
        <f t="shared" si="43"/>
        <v>811.2</v>
      </c>
      <c r="S332" s="12">
        <f>F332-N332</f>
        <v>83.199999999999932</v>
      </c>
      <c r="T332" s="13"/>
      <c r="U332" s="56"/>
      <c r="V332" s="57">
        <f t="shared" si="44"/>
        <v>811.2</v>
      </c>
      <c r="W332" s="15"/>
    </row>
    <row r="333" spans="1:23" ht="19.5" customHeight="1" x14ac:dyDescent="0.2">
      <c r="A333" s="7">
        <v>328</v>
      </c>
      <c r="B333" s="16" t="s">
        <v>189</v>
      </c>
      <c r="C333" s="9" t="s">
        <v>224</v>
      </c>
      <c r="D333" s="9" t="s">
        <v>28</v>
      </c>
      <c r="E333" s="9">
        <v>49</v>
      </c>
      <c r="F333" s="10">
        <v>718.9</v>
      </c>
      <c r="G333" s="9" t="s">
        <v>190</v>
      </c>
      <c r="H333" s="11"/>
      <c r="I333" s="23"/>
      <c r="J333" s="55"/>
      <c r="K333" s="12"/>
      <c r="L333" s="19"/>
      <c r="M333" s="12">
        <f t="shared" si="42"/>
        <v>718.9</v>
      </c>
      <c r="N333" s="12">
        <v>657.9</v>
      </c>
      <c r="O333" s="12"/>
      <c r="P333" s="12"/>
      <c r="Q333" s="12"/>
      <c r="R333" s="12">
        <f t="shared" si="43"/>
        <v>657.9</v>
      </c>
      <c r="S333" s="12">
        <f>F333-N333</f>
        <v>61</v>
      </c>
      <c r="T333" s="13"/>
      <c r="U333" s="56"/>
      <c r="V333" s="57">
        <f t="shared" si="44"/>
        <v>657.9</v>
      </c>
      <c r="W333" s="15"/>
    </row>
    <row r="334" spans="1:23" ht="19.5" customHeight="1" x14ac:dyDescent="0.2">
      <c r="A334" s="7">
        <v>329</v>
      </c>
      <c r="B334" s="16" t="s">
        <v>189</v>
      </c>
      <c r="C334" s="9" t="s">
        <v>224</v>
      </c>
      <c r="D334" s="9" t="s">
        <v>28</v>
      </c>
      <c r="E334" s="9">
        <v>57</v>
      </c>
      <c r="F334" s="10">
        <v>41.9</v>
      </c>
      <c r="G334" s="9" t="s">
        <v>190</v>
      </c>
      <c r="H334" s="11"/>
      <c r="I334" s="23"/>
      <c r="J334" s="55"/>
      <c r="K334" s="12"/>
      <c r="L334" s="19"/>
      <c r="M334" s="12">
        <f t="shared" si="42"/>
        <v>41.9</v>
      </c>
      <c r="N334" s="12">
        <v>20.2</v>
      </c>
      <c r="O334" s="12"/>
      <c r="P334" s="12"/>
      <c r="Q334" s="12"/>
      <c r="R334" s="12">
        <f t="shared" si="43"/>
        <v>20.2</v>
      </c>
      <c r="S334" s="12">
        <f>F334-N334</f>
        <v>21.7</v>
      </c>
      <c r="T334" s="13"/>
      <c r="U334" s="56"/>
      <c r="V334" s="57">
        <f t="shared" si="44"/>
        <v>20.2</v>
      </c>
      <c r="W334" s="15"/>
    </row>
    <row r="335" spans="1:23" ht="19.5" customHeight="1" x14ac:dyDescent="0.2">
      <c r="A335" s="7">
        <v>330</v>
      </c>
      <c r="B335" s="16" t="s">
        <v>189</v>
      </c>
      <c r="C335" s="9" t="s">
        <v>224</v>
      </c>
      <c r="D335" s="9" t="s">
        <v>28</v>
      </c>
      <c r="E335" s="9">
        <v>59</v>
      </c>
      <c r="F335" s="10">
        <v>26.4</v>
      </c>
      <c r="G335" s="9" t="s">
        <v>193</v>
      </c>
      <c r="H335" s="11"/>
      <c r="I335" s="23"/>
      <c r="J335" s="55"/>
      <c r="K335" s="12"/>
      <c r="L335" s="19"/>
      <c r="M335" s="12">
        <f t="shared" si="42"/>
        <v>26.4</v>
      </c>
      <c r="N335" s="12">
        <v>1.9</v>
      </c>
      <c r="O335" s="12"/>
      <c r="P335" s="12"/>
      <c r="Q335" s="12"/>
      <c r="R335" s="12">
        <f t="shared" si="43"/>
        <v>1.9</v>
      </c>
      <c r="S335" s="12">
        <f>F335-N335</f>
        <v>24.5</v>
      </c>
      <c r="T335" s="13"/>
      <c r="U335" s="56"/>
      <c r="V335" s="57">
        <f t="shared" si="44"/>
        <v>1.9</v>
      </c>
      <c r="W335" s="15"/>
    </row>
    <row r="336" spans="1:23" ht="19.5" customHeight="1" x14ac:dyDescent="0.2">
      <c r="A336" s="7">
        <v>331</v>
      </c>
      <c r="B336" s="16" t="s">
        <v>189</v>
      </c>
      <c r="C336" s="9" t="s">
        <v>224</v>
      </c>
      <c r="D336" s="9" t="s">
        <v>28</v>
      </c>
      <c r="E336" s="9">
        <v>65</v>
      </c>
      <c r="F336" s="10">
        <v>424.3</v>
      </c>
      <c r="G336" s="9" t="s">
        <v>190</v>
      </c>
      <c r="H336" s="11"/>
      <c r="I336" s="23"/>
      <c r="J336" s="55"/>
      <c r="K336" s="12"/>
      <c r="L336" s="19"/>
      <c r="M336" s="12">
        <f t="shared" si="42"/>
        <v>424.3</v>
      </c>
      <c r="N336" s="12">
        <v>424.3</v>
      </c>
      <c r="O336" s="12"/>
      <c r="P336" s="12"/>
      <c r="Q336" s="12"/>
      <c r="R336" s="12">
        <f t="shared" si="43"/>
        <v>424.3</v>
      </c>
      <c r="S336" s="12"/>
      <c r="T336" s="13"/>
      <c r="U336" s="56"/>
      <c r="V336" s="57">
        <f t="shared" si="44"/>
        <v>424.3</v>
      </c>
      <c r="W336" s="15"/>
    </row>
    <row r="337" spans="1:23" ht="19.5" customHeight="1" x14ac:dyDescent="0.2">
      <c r="A337" s="7">
        <v>332</v>
      </c>
      <c r="B337" s="16" t="s">
        <v>189</v>
      </c>
      <c r="C337" s="9" t="s">
        <v>224</v>
      </c>
      <c r="D337" s="9" t="s">
        <v>28</v>
      </c>
      <c r="E337" s="9">
        <v>76</v>
      </c>
      <c r="F337" s="10">
        <v>9321.7999999999993</v>
      </c>
      <c r="G337" s="9" t="s">
        <v>191</v>
      </c>
      <c r="H337" s="11"/>
      <c r="I337" s="23"/>
      <c r="J337" s="55"/>
      <c r="K337" s="12"/>
      <c r="L337" s="12"/>
      <c r="M337" s="12">
        <f t="shared" si="42"/>
        <v>9321.7999999999993</v>
      </c>
      <c r="N337" s="12">
        <v>8627.2999999999993</v>
      </c>
      <c r="O337" s="12"/>
      <c r="P337" s="12"/>
      <c r="Q337" s="12"/>
      <c r="R337" s="12">
        <f t="shared" si="43"/>
        <v>8627.2999999999993</v>
      </c>
      <c r="S337" s="12">
        <f>F337-N337</f>
        <v>694.5</v>
      </c>
      <c r="T337" s="13"/>
      <c r="U337" s="56"/>
      <c r="V337" s="57">
        <f t="shared" si="44"/>
        <v>8627.2999999999993</v>
      </c>
      <c r="W337" s="15"/>
    </row>
    <row r="338" spans="1:23" ht="19.5" customHeight="1" x14ac:dyDescent="0.2">
      <c r="A338" s="7">
        <v>333</v>
      </c>
      <c r="B338" s="16" t="s">
        <v>189</v>
      </c>
      <c r="C338" s="9" t="s">
        <v>224</v>
      </c>
      <c r="D338" s="9" t="s">
        <v>28</v>
      </c>
      <c r="E338" s="9">
        <v>80</v>
      </c>
      <c r="F338" s="10">
        <v>231.7</v>
      </c>
      <c r="G338" s="9" t="s">
        <v>190</v>
      </c>
      <c r="H338" s="11"/>
      <c r="I338" s="23"/>
      <c r="J338" s="55"/>
      <c r="K338" s="12"/>
      <c r="L338" s="12"/>
      <c r="M338" s="12">
        <f t="shared" si="42"/>
        <v>231.7</v>
      </c>
      <c r="N338" s="12">
        <v>231.7</v>
      </c>
      <c r="O338" s="12"/>
      <c r="P338" s="12"/>
      <c r="Q338" s="12"/>
      <c r="R338" s="12">
        <f t="shared" si="43"/>
        <v>231.7</v>
      </c>
      <c r="S338" s="12"/>
      <c r="T338" s="13"/>
      <c r="U338" s="56"/>
      <c r="V338" s="57">
        <f t="shared" si="44"/>
        <v>231.7</v>
      </c>
      <c r="W338" s="15"/>
    </row>
    <row r="339" spans="1:23" ht="19.5" customHeight="1" x14ac:dyDescent="0.2">
      <c r="A339" s="7">
        <v>334</v>
      </c>
      <c r="B339" s="16" t="s">
        <v>189</v>
      </c>
      <c r="C339" s="9" t="s">
        <v>224</v>
      </c>
      <c r="D339" s="9" t="s">
        <v>28</v>
      </c>
      <c r="E339" s="9">
        <v>97</v>
      </c>
      <c r="F339" s="10">
        <v>201.3</v>
      </c>
      <c r="G339" s="9" t="s">
        <v>190</v>
      </c>
      <c r="H339" s="11"/>
      <c r="I339" s="23"/>
      <c r="J339" s="55"/>
      <c r="K339" s="12"/>
      <c r="L339" s="12"/>
      <c r="M339" s="12">
        <f t="shared" si="42"/>
        <v>201.3</v>
      </c>
      <c r="N339" s="12">
        <v>201.3</v>
      </c>
      <c r="O339" s="12"/>
      <c r="P339" s="12"/>
      <c r="Q339" s="12"/>
      <c r="R339" s="12">
        <f t="shared" si="43"/>
        <v>201.3</v>
      </c>
      <c r="S339" s="12"/>
      <c r="T339" s="13"/>
      <c r="U339" s="56"/>
      <c r="V339" s="57">
        <f t="shared" si="44"/>
        <v>201.3</v>
      </c>
      <c r="W339" s="15"/>
    </row>
    <row r="340" spans="1:23" ht="19.5" customHeight="1" x14ac:dyDescent="0.2">
      <c r="A340" s="7">
        <v>335</v>
      </c>
      <c r="B340" s="16" t="s">
        <v>189</v>
      </c>
      <c r="C340" s="9" t="s">
        <v>224</v>
      </c>
      <c r="D340" s="9" t="s">
        <v>28</v>
      </c>
      <c r="E340" s="9">
        <v>104</v>
      </c>
      <c r="F340" s="10">
        <v>246.4</v>
      </c>
      <c r="G340" s="9" t="s">
        <v>190</v>
      </c>
      <c r="H340" s="11"/>
      <c r="I340" s="23"/>
      <c r="J340" s="55"/>
      <c r="K340" s="12"/>
      <c r="L340" s="12"/>
      <c r="M340" s="12">
        <f t="shared" si="42"/>
        <v>246.4</v>
      </c>
      <c r="N340" s="12">
        <v>244.1</v>
      </c>
      <c r="O340" s="12"/>
      <c r="P340" s="12"/>
      <c r="Q340" s="12"/>
      <c r="R340" s="12">
        <f t="shared" si="43"/>
        <v>244.1</v>
      </c>
      <c r="S340" s="12">
        <f t="shared" ref="S340:S348" si="45">F340-N340</f>
        <v>2.3000000000000114</v>
      </c>
      <c r="T340" s="13"/>
      <c r="U340" s="56"/>
      <c r="V340" s="57">
        <f t="shared" si="44"/>
        <v>244.1</v>
      </c>
      <c r="W340" s="15"/>
    </row>
    <row r="341" spans="1:23" ht="19.5" customHeight="1" x14ac:dyDescent="0.2">
      <c r="A341" s="7">
        <v>336</v>
      </c>
      <c r="B341" s="16" t="s">
        <v>189</v>
      </c>
      <c r="C341" s="9" t="s">
        <v>224</v>
      </c>
      <c r="D341" s="9" t="s">
        <v>28</v>
      </c>
      <c r="E341" s="9">
        <v>108</v>
      </c>
      <c r="F341" s="10">
        <v>64</v>
      </c>
      <c r="G341" s="9" t="s">
        <v>191</v>
      </c>
      <c r="H341" s="11"/>
      <c r="I341" s="23"/>
      <c r="J341" s="55"/>
      <c r="K341" s="12"/>
      <c r="L341" s="12"/>
      <c r="M341" s="12">
        <f t="shared" si="42"/>
        <v>64</v>
      </c>
      <c r="N341" s="12">
        <v>62.7</v>
      </c>
      <c r="O341" s="12"/>
      <c r="P341" s="12"/>
      <c r="Q341" s="12"/>
      <c r="R341" s="12">
        <f t="shared" si="43"/>
        <v>62.7</v>
      </c>
      <c r="S341" s="12">
        <f t="shared" si="45"/>
        <v>1.2999999999999972</v>
      </c>
      <c r="T341" s="13"/>
      <c r="U341" s="56"/>
      <c r="V341" s="57">
        <f t="shared" si="44"/>
        <v>62.7</v>
      </c>
      <c r="W341" s="15"/>
    </row>
    <row r="342" spans="1:23" ht="19.5" customHeight="1" x14ac:dyDescent="0.2">
      <c r="A342" s="7">
        <v>337</v>
      </c>
      <c r="B342" s="16" t="s">
        <v>189</v>
      </c>
      <c r="C342" s="9" t="s">
        <v>224</v>
      </c>
      <c r="D342" s="9" t="s">
        <v>28</v>
      </c>
      <c r="E342" s="9">
        <v>112</v>
      </c>
      <c r="F342" s="10">
        <v>291.60000000000002</v>
      </c>
      <c r="G342" s="9" t="s">
        <v>191</v>
      </c>
      <c r="H342" s="11"/>
      <c r="I342" s="23"/>
      <c r="J342" s="55"/>
      <c r="K342" s="12"/>
      <c r="L342" s="12"/>
      <c r="M342" s="12">
        <f t="shared" si="42"/>
        <v>291.60000000000002</v>
      </c>
      <c r="N342" s="12">
        <v>283.8</v>
      </c>
      <c r="O342" s="12"/>
      <c r="P342" s="12"/>
      <c r="Q342" s="12"/>
      <c r="R342" s="12">
        <f t="shared" si="43"/>
        <v>283.8</v>
      </c>
      <c r="S342" s="12">
        <f t="shared" si="45"/>
        <v>7.8000000000000114</v>
      </c>
      <c r="T342" s="13"/>
      <c r="U342" s="56"/>
      <c r="V342" s="57">
        <f t="shared" si="44"/>
        <v>283.8</v>
      </c>
      <c r="W342" s="15"/>
    </row>
    <row r="343" spans="1:23" ht="19.5" customHeight="1" x14ac:dyDescent="0.2">
      <c r="A343" s="7">
        <v>338</v>
      </c>
      <c r="B343" s="16" t="s">
        <v>189</v>
      </c>
      <c r="C343" s="9" t="s">
        <v>224</v>
      </c>
      <c r="D343" s="9" t="s">
        <v>28</v>
      </c>
      <c r="E343" s="9">
        <v>115</v>
      </c>
      <c r="F343" s="10">
        <v>160.4</v>
      </c>
      <c r="G343" s="9" t="s">
        <v>191</v>
      </c>
      <c r="H343" s="11"/>
      <c r="I343" s="23"/>
      <c r="J343" s="55"/>
      <c r="K343" s="12"/>
      <c r="L343" s="12"/>
      <c r="M343" s="12">
        <f t="shared" si="42"/>
        <v>160.4</v>
      </c>
      <c r="N343" s="12">
        <v>84.5</v>
      </c>
      <c r="O343" s="12"/>
      <c r="P343" s="12"/>
      <c r="Q343" s="12"/>
      <c r="R343" s="12">
        <f t="shared" si="43"/>
        <v>84.5</v>
      </c>
      <c r="S343" s="12">
        <f t="shared" si="45"/>
        <v>75.900000000000006</v>
      </c>
      <c r="T343" s="13"/>
      <c r="U343" s="56"/>
      <c r="V343" s="57">
        <f t="shared" si="44"/>
        <v>84.5</v>
      </c>
      <c r="W343" s="15"/>
    </row>
    <row r="344" spans="1:23" ht="19.5" customHeight="1" x14ac:dyDescent="0.2">
      <c r="A344" s="7">
        <v>339</v>
      </c>
      <c r="B344" s="16" t="s">
        <v>189</v>
      </c>
      <c r="C344" s="9" t="s">
        <v>224</v>
      </c>
      <c r="D344" s="9" t="s">
        <v>49</v>
      </c>
      <c r="E344" s="9">
        <v>71</v>
      </c>
      <c r="F344" s="10">
        <v>4050.8</v>
      </c>
      <c r="G344" s="9" t="s">
        <v>191</v>
      </c>
      <c r="H344" s="11"/>
      <c r="I344" s="23"/>
      <c r="J344" s="55"/>
      <c r="K344" s="12"/>
      <c r="L344" s="12"/>
      <c r="M344" s="12">
        <f t="shared" si="42"/>
        <v>4050.8</v>
      </c>
      <c r="N344" s="12">
        <v>3953.9</v>
      </c>
      <c r="O344" s="12"/>
      <c r="P344" s="12"/>
      <c r="Q344" s="12"/>
      <c r="R344" s="12">
        <f t="shared" si="43"/>
        <v>3953.9</v>
      </c>
      <c r="S344" s="12">
        <f t="shared" si="45"/>
        <v>96.900000000000091</v>
      </c>
      <c r="T344" s="13"/>
      <c r="U344" s="56"/>
      <c r="V344" s="57">
        <f t="shared" si="44"/>
        <v>3953.9</v>
      </c>
      <c r="W344" s="15"/>
    </row>
    <row r="345" spans="1:23" ht="19.5" customHeight="1" x14ac:dyDescent="0.2">
      <c r="A345" s="7">
        <v>340</v>
      </c>
      <c r="B345" s="16" t="s">
        <v>189</v>
      </c>
      <c r="C345" s="9" t="s">
        <v>224</v>
      </c>
      <c r="D345" s="9" t="s">
        <v>49</v>
      </c>
      <c r="E345" s="9">
        <v>84</v>
      </c>
      <c r="F345" s="10">
        <v>382.1</v>
      </c>
      <c r="G345" s="9" t="s">
        <v>190</v>
      </c>
      <c r="H345" s="11"/>
      <c r="I345" s="23"/>
      <c r="J345" s="55"/>
      <c r="K345" s="12"/>
      <c r="L345" s="12"/>
      <c r="M345" s="12">
        <f t="shared" si="42"/>
        <v>382.1</v>
      </c>
      <c r="N345" s="12">
        <v>351.7</v>
      </c>
      <c r="O345" s="12"/>
      <c r="P345" s="12"/>
      <c r="Q345" s="12"/>
      <c r="R345" s="12">
        <f t="shared" si="43"/>
        <v>351.7</v>
      </c>
      <c r="S345" s="12">
        <f t="shared" si="45"/>
        <v>30.400000000000034</v>
      </c>
      <c r="T345" s="13"/>
      <c r="U345" s="56"/>
      <c r="V345" s="57">
        <f t="shared" si="44"/>
        <v>351.7</v>
      </c>
      <c r="W345" s="15"/>
    </row>
    <row r="346" spans="1:23" ht="19.5" customHeight="1" x14ac:dyDescent="0.2">
      <c r="A346" s="7">
        <v>341</v>
      </c>
      <c r="B346" s="16" t="s">
        <v>189</v>
      </c>
      <c r="C346" s="9" t="s">
        <v>224</v>
      </c>
      <c r="D346" s="9" t="s">
        <v>49</v>
      </c>
      <c r="E346" s="9">
        <v>102</v>
      </c>
      <c r="F346" s="10">
        <v>1811.8</v>
      </c>
      <c r="G346" s="9" t="s">
        <v>191</v>
      </c>
      <c r="H346" s="11"/>
      <c r="I346" s="23"/>
      <c r="J346" s="55"/>
      <c r="K346" s="12"/>
      <c r="L346" s="12"/>
      <c r="M346" s="12">
        <f t="shared" si="42"/>
        <v>1811.8</v>
      </c>
      <c r="N346" s="12">
        <v>1564</v>
      </c>
      <c r="O346" s="12"/>
      <c r="P346" s="12"/>
      <c r="Q346" s="12"/>
      <c r="R346" s="12">
        <f t="shared" si="43"/>
        <v>1564</v>
      </c>
      <c r="S346" s="12">
        <f t="shared" si="45"/>
        <v>247.79999999999995</v>
      </c>
      <c r="T346" s="13"/>
      <c r="U346" s="56"/>
      <c r="V346" s="57">
        <f t="shared" si="44"/>
        <v>1564</v>
      </c>
      <c r="W346" s="15"/>
    </row>
    <row r="347" spans="1:23" ht="19.5" customHeight="1" x14ac:dyDescent="0.2">
      <c r="A347" s="7">
        <v>342</v>
      </c>
      <c r="B347" s="16" t="s">
        <v>189</v>
      </c>
      <c r="C347" s="9" t="s">
        <v>224</v>
      </c>
      <c r="D347" s="9" t="s">
        <v>49</v>
      </c>
      <c r="E347" s="9">
        <v>103</v>
      </c>
      <c r="F347" s="10">
        <v>215.6</v>
      </c>
      <c r="G347" s="9" t="s">
        <v>190</v>
      </c>
      <c r="H347" s="11"/>
      <c r="I347" s="23"/>
      <c r="J347" s="55"/>
      <c r="K347" s="12"/>
      <c r="L347" s="12"/>
      <c r="M347" s="12">
        <f t="shared" si="42"/>
        <v>215.6</v>
      </c>
      <c r="N347" s="12">
        <v>203.2</v>
      </c>
      <c r="O347" s="12"/>
      <c r="P347" s="12"/>
      <c r="Q347" s="12"/>
      <c r="R347" s="12">
        <f t="shared" si="43"/>
        <v>203.2</v>
      </c>
      <c r="S347" s="12">
        <f t="shared" si="45"/>
        <v>12.400000000000006</v>
      </c>
      <c r="T347" s="13"/>
      <c r="U347" s="56"/>
      <c r="V347" s="57">
        <f t="shared" si="44"/>
        <v>203.2</v>
      </c>
      <c r="W347" s="15"/>
    </row>
    <row r="348" spans="1:23" ht="19.5" customHeight="1" x14ac:dyDescent="0.2">
      <c r="A348" s="7">
        <v>343</v>
      </c>
      <c r="B348" s="16" t="s">
        <v>189</v>
      </c>
      <c r="C348" s="9" t="s">
        <v>224</v>
      </c>
      <c r="D348" s="9" t="s">
        <v>49</v>
      </c>
      <c r="E348" s="9">
        <v>109</v>
      </c>
      <c r="F348" s="10">
        <v>418.6</v>
      </c>
      <c r="G348" s="9" t="s">
        <v>195</v>
      </c>
      <c r="H348" s="11"/>
      <c r="I348" s="23"/>
      <c r="J348" s="55"/>
      <c r="K348" s="12"/>
      <c r="L348" s="12">
        <f t="shared" ref="L348:L369" si="46">F348-K348</f>
        <v>418.6</v>
      </c>
      <c r="M348" s="12"/>
      <c r="N348" s="12">
        <v>180.8</v>
      </c>
      <c r="O348" s="12"/>
      <c r="P348" s="12"/>
      <c r="Q348" s="12">
        <f>N348</f>
        <v>180.8</v>
      </c>
      <c r="R348" s="12"/>
      <c r="S348" s="12">
        <f t="shared" si="45"/>
        <v>237.8</v>
      </c>
      <c r="T348" s="13"/>
      <c r="U348" s="56"/>
      <c r="V348" s="42">
        <f>Q348</f>
        <v>180.8</v>
      </c>
      <c r="W348" s="15"/>
    </row>
    <row r="349" spans="1:23" ht="33.75" customHeight="1" x14ac:dyDescent="0.2">
      <c r="A349" s="7">
        <v>344</v>
      </c>
      <c r="B349" s="16" t="s">
        <v>196</v>
      </c>
      <c r="C349" s="9" t="s">
        <v>224</v>
      </c>
      <c r="D349" s="9"/>
      <c r="E349" s="9"/>
      <c r="F349" s="10"/>
      <c r="G349" s="9"/>
      <c r="H349" s="11"/>
      <c r="I349" s="23"/>
      <c r="J349" s="55"/>
      <c r="K349" s="12"/>
      <c r="L349" s="12"/>
      <c r="M349" s="12"/>
      <c r="N349" s="12"/>
      <c r="O349" s="12"/>
      <c r="P349" s="12"/>
      <c r="Q349" s="12"/>
      <c r="R349" s="12"/>
      <c r="S349" s="12"/>
      <c r="T349" s="13"/>
      <c r="U349" s="56"/>
      <c r="V349" s="42">
        <v>5745.6</v>
      </c>
      <c r="W349" s="15"/>
    </row>
    <row r="350" spans="1:23" ht="33.75" customHeight="1" x14ac:dyDescent="0.2">
      <c r="A350" s="7">
        <v>345</v>
      </c>
      <c r="B350" s="16" t="s">
        <v>197</v>
      </c>
      <c r="C350" s="9" t="s">
        <v>224</v>
      </c>
      <c r="D350" s="9" t="s">
        <v>38</v>
      </c>
      <c r="E350" s="26">
        <v>175</v>
      </c>
      <c r="F350" s="10">
        <v>2189.3000000000002</v>
      </c>
      <c r="G350" s="26" t="s">
        <v>27</v>
      </c>
      <c r="H350" s="11">
        <v>2160</v>
      </c>
      <c r="I350" s="23">
        <v>4437</v>
      </c>
      <c r="J350" s="40">
        <f>O350</f>
        <v>2160</v>
      </c>
      <c r="K350" s="12">
        <v>2160</v>
      </c>
      <c r="L350" s="19">
        <f t="shared" si="46"/>
        <v>29.300000000000182</v>
      </c>
      <c r="M350" s="12"/>
      <c r="N350" s="12">
        <v>2189.3000000000002</v>
      </c>
      <c r="O350" s="12">
        <v>2160</v>
      </c>
      <c r="P350" s="12">
        <f>N350-O350</f>
        <v>29.300000000000182</v>
      </c>
      <c r="Q350" s="12"/>
      <c r="R350" s="12"/>
      <c r="S350" s="12"/>
      <c r="T350" s="13"/>
      <c r="U350" s="25">
        <v>12</v>
      </c>
      <c r="V350" s="14">
        <f t="shared" ref="V350:V393" si="47">O350</f>
        <v>2160</v>
      </c>
      <c r="W350" s="15"/>
    </row>
    <row r="351" spans="1:23" ht="33.75" customHeight="1" x14ac:dyDescent="0.2">
      <c r="A351" s="7">
        <v>346</v>
      </c>
      <c r="B351" s="16" t="s">
        <v>198</v>
      </c>
      <c r="C351" s="9" t="s">
        <v>224</v>
      </c>
      <c r="D351" s="9" t="s">
        <v>40</v>
      </c>
      <c r="E351" s="9">
        <v>37</v>
      </c>
      <c r="F351" s="10">
        <v>1964.3</v>
      </c>
      <c r="G351" s="9" t="s">
        <v>27</v>
      </c>
      <c r="H351" s="11">
        <v>1962</v>
      </c>
      <c r="I351" s="23">
        <v>3512</v>
      </c>
      <c r="J351" s="40">
        <f>O351</f>
        <v>1278.4000000000001</v>
      </c>
      <c r="K351" s="12">
        <v>1962</v>
      </c>
      <c r="L351" s="19">
        <f t="shared" si="46"/>
        <v>2.2999999999999545</v>
      </c>
      <c r="M351" s="12"/>
      <c r="N351" s="12">
        <v>1278.4000000000001</v>
      </c>
      <c r="O351" s="12">
        <f>N351</f>
        <v>1278.4000000000001</v>
      </c>
      <c r="P351" s="12"/>
      <c r="Q351" s="12"/>
      <c r="R351" s="12"/>
      <c r="S351" s="12">
        <f>F351-N351</f>
        <v>685.89999999999986</v>
      </c>
      <c r="T351" s="13"/>
      <c r="U351" s="25">
        <v>9</v>
      </c>
      <c r="V351" s="14">
        <f t="shared" si="47"/>
        <v>1278.4000000000001</v>
      </c>
      <c r="W351" s="15"/>
    </row>
    <row r="352" spans="1:23" ht="33.75" customHeight="1" x14ac:dyDescent="0.2">
      <c r="A352" s="7">
        <v>347</v>
      </c>
      <c r="B352" s="16" t="s">
        <v>199</v>
      </c>
      <c r="C352" s="9" t="s">
        <v>224</v>
      </c>
      <c r="D352" s="9" t="s">
        <v>38</v>
      </c>
      <c r="E352" s="26">
        <v>193</v>
      </c>
      <c r="F352" s="10">
        <v>1095</v>
      </c>
      <c r="G352" s="26" t="s">
        <v>27</v>
      </c>
      <c r="H352" s="11">
        <v>1080</v>
      </c>
      <c r="I352" s="92">
        <v>7949</v>
      </c>
      <c r="J352" s="111">
        <f>O352+O353</f>
        <v>2136</v>
      </c>
      <c r="K352" s="12">
        <v>1080</v>
      </c>
      <c r="L352" s="19">
        <f t="shared" si="46"/>
        <v>15</v>
      </c>
      <c r="M352" s="12"/>
      <c r="N352" s="12">
        <v>1095</v>
      </c>
      <c r="O352" s="12">
        <v>1080</v>
      </c>
      <c r="P352" s="12">
        <f t="shared" ref="P352:P365" si="48">N352-O352</f>
        <v>15</v>
      </c>
      <c r="Q352" s="12"/>
      <c r="R352" s="12"/>
      <c r="S352" s="12"/>
      <c r="T352" s="13"/>
      <c r="U352" s="96">
        <v>4</v>
      </c>
      <c r="V352" s="14">
        <f t="shared" si="47"/>
        <v>1080</v>
      </c>
      <c r="W352" s="15"/>
    </row>
    <row r="353" spans="1:23" ht="33.75" customHeight="1" x14ac:dyDescent="0.2">
      <c r="A353" s="7">
        <v>348</v>
      </c>
      <c r="B353" s="16" t="s">
        <v>199</v>
      </c>
      <c r="C353" s="9" t="s">
        <v>224</v>
      </c>
      <c r="D353" s="9" t="s">
        <v>35</v>
      </c>
      <c r="E353" s="9">
        <v>9</v>
      </c>
      <c r="F353" s="10">
        <v>1060.8</v>
      </c>
      <c r="G353" s="9" t="s">
        <v>27</v>
      </c>
      <c r="H353" s="11">
        <v>1056</v>
      </c>
      <c r="I353" s="93"/>
      <c r="J353" s="112"/>
      <c r="K353" s="12">
        <v>1056</v>
      </c>
      <c r="L353" s="19">
        <f t="shared" si="46"/>
        <v>4.7999999999999545</v>
      </c>
      <c r="M353" s="12"/>
      <c r="N353" s="12">
        <v>1060.8</v>
      </c>
      <c r="O353" s="12">
        <v>1056</v>
      </c>
      <c r="P353" s="12">
        <f t="shared" si="48"/>
        <v>4.7999999999999545</v>
      </c>
      <c r="Q353" s="12"/>
      <c r="R353" s="12"/>
      <c r="S353" s="12"/>
      <c r="T353" s="13"/>
      <c r="U353" s="95"/>
      <c r="V353" s="14">
        <f t="shared" si="47"/>
        <v>1056</v>
      </c>
      <c r="W353" s="15"/>
    </row>
    <row r="354" spans="1:23" ht="33.75" customHeight="1" x14ac:dyDescent="0.2">
      <c r="A354" s="7">
        <v>349</v>
      </c>
      <c r="B354" s="16" t="s">
        <v>200</v>
      </c>
      <c r="C354" s="9" t="s">
        <v>224</v>
      </c>
      <c r="D354" s="9" t="s">
        <v>40</v>
      </c>
      <c r="E354" s="9">
        <v>24</v>
      </c>
      <c r="F354" s="10">
        <v>423.2</v>
      </c>
      <c r="G354" s="9" t="s">
        <v>27</v>
      </c>
      <c r="H354" s="11">
        <v>423</v>
      </c>
      <c r="I354" s="23">
        <v>2603</v>
      </c>
      <c r="J354" s="24">
        <f>O354</f>
        <v>423</v>
      </c>
      <c r="K354" s="12">
        <v>423</v>
      </c>
      <c r="L354" s="19">
        <f t="shared" si="46"/>
        <v>0.19999999999998863</v>
      </c>
      <c r="M354" s="12"/>
      <c r="N354" s="12">
        <v>423.2</v>
      </c>
      <c r="O354" s="12">
        <v>423</v>
      </c>
      <c r="P354" s="12">
        <f t="shared" si="48"/>
        <v>0.19999999999998863</v>
      </c>
      <c r="Q354" s="12"/>
      <c r="R354" s="12"/>
      <c r="S354" s="12"/>
      <c r="T354" s="13"/>
      <c r="U354" s="25">
        <v>8</v>
      </c>
      <c r="V354" s="14">
        <f t="shared" si="47"/>
        <v>423</v>
      </c>
      <c r="W354" s="15"/>
    </row>
    <row r="355" spans="1:23" ht="33.75" customHeight="1" x14ac:dyDescent="0.2">
      <c r="A355" s="7">
        <v>350</v>
      </c>
      <c r="B355" s="16" t="s">
        <v>201</v>
      </c>
      <c r="C355" s="9" t="s">
        <v>224</v>
      </c>
      <c r="D355" s="9" t="s">
        <v>26</v>
      </c>
      <c r="E355" s="9">
        <v>178</v>
      </c>
      <c r="F355" s="10">
        <v>593</v>
      </c>
      <c r="G355" s="9" t="s">
        <v>27</v>
      </c>
      <c r="H355" s="11">
        <v>581</v>
      </c>
      <c r="I355" s="92">
        <v>1661</v>
      </c>
      <c r="J355" s="94">
        <f>O355+O356</f>
        <v>1661</v>
      </c>
      <c r="K355" s="12">
        <v>581</v>
      </c>
      <c r="L355" s="12">
        <f t="shared" si="46"/>
        <v>12</v>
      </c>
      <c r="M355" s="12"/>
      <c r="N355" s="12">
        <v>593</v>
      </c>
      <c r="O355" s="12">
        <v>581</v>
      </c>
      <c r="P355" s="12">
        <f t="shared" si="48"/>
        <v>12</v>
      </c>
      <c r="Q355" s="12"/>
      <c r="R355" s="12"/>
      <c r="S355" s="12"/>
      <c r="T355" s="13"/>
      <c r="U355" s="96">
        <v>4</v>
      </c>
      <c r="V355" s="14">
        <f t="shared" si="47"/>
        <v>581</v>
      </c>
      <c r="W355" s="15"/>
    </row>
    <row r="356" spans="1:23" ht="33.75" customHeight="1" x14ac:dyDescent="0.2">
      <c r="A356" s="7">
        <v>351</v>
      </c>
      <c r="B356" s="16" t="s">
        <v>201</v>
      </c>
      <c r="C356" s="9" t="s">
        <v>224</v>
      </c>
      <c r="D356" s="9" t="s">
        <v>38</v>
      </c>
      <c r="E356" s="26">
        <v>192</v>
      </c>
      <c r="F356" s="10">
        <v>1090.4000000000001</v>
      </c>
      <c r="G356" s="26" t="s">
        <v>27</v>
      </c>
      <c r="H356" s="11">
        <v>1080</v>
      </c>
      <c r="I356" s="93"/>
      <c r="J356" s="95"/>
      <c r="K356" s="12">
        <v>1080</v>
      </c>
      <c r="L356" s="19">
        <f t="shared" si="46"/>
        <v>10.400000000000091</v>
      </c>
      <c r="M356" s="12"/>
      <c r="N356" s="12">
        <v>1090.4000000000001</v>
      </c>
      <c r="O356" s="12">
        <v>1080</v>
      </c>
      <c r="P356" s="12">
        <f t="shared" si="48"/>
        <v>10.400000000000091</v>
      </c>
      <c r="Q356" s="12"/>
      <c r="R356" s="12"/>
      <c r="S356" s="12"/>
      <c r="T356" s="13"/>
      <c r="U356" s="95"/>
      <c r="V356" s="14">
        <f t="shared" si="47"/>
        <v>1080</v>
      </c>
      <c r="W356" s="15"/>
    </row>
    <row r="357" spans="1:23" ht="33.75" customHeight="1" x14ac:dyDescent="0.2">
      <c r="A357" s="7">
        <v>352</v>
      </c>
      <c r="B357" s="16" t="s">
        <v>202</v>
      </c>
      <c r="C357" s="9" t="s">
        <v>224</v>
      </c>
      <c r="D357" s="9" t="s">
        <v>35</v>
      </c>
      <c r="E357" s="9">
        <v>38</v>
      </c>
      <c r="F357" s="10">
        <v>1074</v>
      </c>
      <c r="G357" s="9" t="s">
        <v>27</v>
      </c>
      <c r="H357" s="11">
        <v>1056</v>
      </c>
      <c r="I357" s="92">
        <v>2136</v>
      </c>
      <c r="J357" s="94">
        <f>O357+O358</f>
        <v>2136</v>
      </c>
      <c r="K357" s="12">
        <v>1056</v>
      </c>
      <c r="L357" s="19">
        <f t="shared" si="46"/>
        <v>18</v>
      </c>
      <c r="M357" s="12"/>
      <c r="N357" s="12">
        <v>1074</v>
      </c>
      <c r="O357" s="12">
        <v>1056</v>
      </c>
      <c r="P357" s="12">
        <f t="shared" si="48"/>
        <v>18</v>
      </c>
      <c r="Q357" s="12"/>
      <c r="R357" s="12"/>
      <c r="S357" s="12"/>
      <c r="T357" s="13"/>
      <c r="U357" s="96">
        <v>10</v>
      </c>
      <c r="V357" s="14">
        <f t="shared" si="47"/>
        <v>1056</v>
      </c>
      <c r="W357" s="15"/>
    </row>
    <row r="358" spans="1:23" ht="33.75" customHeight="1" x14ac:dyDescent="0.2">
      <c r="A358" s="7">
        <v>353</v>
      </c>
      <c r="B358" s="16" t="s">
        <v>202</v>
      </c>
      <c r="C358" s="9" t="s">
        <v>224</v>
      </c>
      <c r="D358" s="9" t="s">
        <v>28</v>
      </c>
      <c r="E358" s="9">
        <v>61</v>
      </c>
      <c r="F358" s="10">
        <v>1085</v>
      </c>
      <c r="G358" s="9" t="s">
        <v>27</v>
      </c>
      <c r="H358" s="11">
        <v>1080</v>
      </c>
      <c r="I358" s="93"/>
      <c r="J358" s="95"/>
      <c r="K358" s="12">
        <v>1080</v>
      </c>
      <c r="L358" s="19">
        <f t="shared" si="46"/>
        <v>5</v>
      </c>
      <c r="M358" s="12"/>
      <c r="N358" s="12">
        <v>1085</v>
      </c>
      <c r="O358" s="12">
        <v>1080</v>
      </c>
      <c r="P358" s="12">
        <f t="shared" si="48"/>
        <v>5</v>
      </c>
      <c r="Q358" s="12"/>
      <c r="R358" s="12"/>
      <c r="S358" s="12"/>
      <c r="T358" s="13"/>
      <c r="U358" s="95"/>
      <c r="V358" s="14">
        <f t="shared" si="47"/>
        <v>1080</v>
      </c>
      <c r="W358" s="15"/>
    </row>
    <row r="359" spans="1:23" ht="33.75" customHeight="1" x14ac:dyDescent="0.2">
      <c r="A359" s="7">
        <v>354</v>
      </c>
      <c r="B359" s="16" t="s">
        <v>203</v>
      </c>
      <c r="C359" s="9" t="s">
        <v>224</v>
      </c>
      <c r="D359" s="9" t="s">
        <v>26</v>
      </c>
      <c r="E359" s="9">
        <v>143</v>
      </c>
      <c r="F359" s="10">
        <v>2138.6999999999998</v>
      </c>
      <c r="G359" s="9" t="s">
        <v>27</v>
      </c>
      <c r="H359" s="11">
        <v>2112</v>
      </c>
      <c r="I359" s="92">
        <v>4272</v>
      </c>
      <c r="J359" s="94">
        <f>O359+O360</f>
        <v>4272</v>
      </c>
      <c r="K359" s="12">
        <v>2112</v>
      </c>
      <c r="L359" s="12">
        <f t="shared" si="46"/>
        <v>26.699999999999818</v>
      </c>
      <c r="M359" s="12"/>
      <c r="N359" s="12">
        <v>2138.6999999999998</v>
      </c>
      <c r="O359" s="12">
        <v>2112</v>
      </c>
      <c r="P359" s="12">
        <f t="shared" si="48"/>
        <v>26.699999999999818</v>
      </c>
      <c r="Q359" s="12"/>
      <c r="R359" s="12"/>
      <c r="S359" s="12"/>
      <c r="T359" s="13"/>
      <c r="U359" s="96">
        <v>6</v>
      </c>
      <c r="V359" s="14">
        <f t="shared" si="47"/>
        <v>2112</v>
      </c>
      <c r="W359" s="15"/>
    </row>
    <row r="360" spans="1:23" ht="33.75" customHeight="1" x14ac:dyDescent="0.2">
      <c r="A360" s="7">
        <v>355</v>
      </c>
      <c r="B360" s="16" t="s">
        <v>203</v>
      </c>
      <c r="C360" s="9" t="s">
        <v>224</v>
      </c>
      <c r="D360" s="9" t="s">
        <v>28</v>
      </c>
      <c r="E360" s="9">
        <v>85</v>
      </c>
      <c r="F360" s="10">
        <v>2166</v>
      </c>
      <c r="G360" s="9" t="s">
        <v>27</v>
      </c>
      <c r="H360" s="11">
        <v>2160</v>
      </c>
      <c r="I360" s="93"/>
      <c r="J360" s="95"/>
      <c r="K360" s="12">
        <v>2160</v>
      </c>
      <c r="L360" s="12">
        <f t="shared" si="46"/>
        <v>6</v>
      </c>
      <c r="M360" s="12"/>
      <c r="N360" s="12">
        <v>2166</v>
      </c>
      <c r="O360" s="12">
        <v>2160</v>
      </c>
      <c r="P360" s="12">
        <f t="shared" si="48"/>
        <v>6</v>
      </c>
      <c r="Q360" s="12"/>
      <c r="R360" s="12"/>
      <c r="S360" s="12"/>
      <c r="T360" s="13"/>
      <c r="U360" s="95"/>
      <c r="V360" s="14">
        <f t="shared" si="47"/>
        <v>2160</v>
      </c>
      <c r="W360" s="15"/>
    </row>
    <row r="361" spans="1:23" ht="33.75" customHeight="1" x14ac:dyDescent="0.2">
      <c r="A361" s="7">
        <v>356</v>
      </c>
      <c r="B361" s="16" t="s">
        <v>204</v>
      </c>
      <c r="C361" s="9" t="s">
        <v>224</v>
      </c>
      <c r="D361" s="9" t="s">
        <v>26</v>
      </c>
      <c r="E361" s="9">
        <v>145</v>
      </c>
      <c r="F361" s="10">
        <v>1316.5</v>
      </c>
      <c r="G361" s="9" t="s">
        <v>27</v>
      </c>
      <c r="H361" s="11">
        <v>1316</v>
      </c>
      <c r="I361" s="92">
        <v>2756</v>
      </c>
      <c r="J361" s="94">
        <f>O361+O362</f>
        <v>2756</v>
      </c>
      <c r="K361" s="12">
        <v>1316</v>
      </c>
      <c r="L361" s="12">
        <f t="shared" si="46"/>
        <v>0.5</v>
      </c>
      <c r="M361" s="12"/>
      <c r="N361" s="12">
        <v>1316.5</v>
      </c>
      <c r="O361" s="12">
        <v>1316</v>
      </c>
      <c r="P361" s="12">
        <f t="shared" si="48"/>
        <v>0.5</v>
      </c>
      <c r="Q361" s="12"/>
      <c r="R361" s="12"/>
      <c r="S361" s="12"/>
      <c r="T361" s="13"/>
      <c r="U361" s="96">
        <v>11</v>
      </c>
      <c r="V361" s="14">
        <f t="shared" si="47"/>
        <v>1316</v>
      </c>
      <c r="W361" s="15"/>
    </row>
    <row r="362" spans="1:23" ht="33.75" customHeight="1" x14ac:dyDescent="0.2">
      <c r="A362" s="7">
        <v>357</v>
      </c>
      <c r="B362" s="16" t="s">
        <v>204</v>
      </c>
      <c r="C362" s="9" t="s">
        <v>224</v>
      </c>
      <c r="D362" s="9" t="s">
        <v>28</v>
      </c>
      <c r="E362" s="9">
        <v>81</v>
      </c>
      <c r="F362" s="10">
        <v>1455</v>
      </c>
      <c r="G362" s="9" t="s">
        <v>27</v>
      </c>
      <c r="H362" s="11">
        <v>1440</v>
      </c>
      <c r="I362" s="93"/>
      <c r="J362" s="95"/>
      <c r="K362" s="12">
        <v>1440</v>
      </c>
      <c r="L362" s="12">
        <f t="shared" si="46"/>
        <v>15</v>
      </c>
      <c r="M362" s="12"/>
      <c r="N362" s="12">
        <v>1455</v>
      </c>
      <c r="O362" s="12">
        <v>1440</v>
      </c>
      <c r="P362" s="12">
        <f t="shared" si="48"/>
        <v>15</v>
      </c>
      <c r="Q362" s="12"/>
      <c r="R362" s="12"/>
      <c r="S362" s="12"/>
      <c r="T362" s="13"/>
      <c r="U362" s="95"/>
      <c r="V362" s="59">
        <f t="shared" si="47"/>
        <v>1440</v>
      </c>
      <c r="W362" s="15"/>
    </row>
    <row r="363" spans="1:23" ht="33.75" customHeight="1" x14ac:dyDescent="0.2">
      <c r="A363" s="7">
        <v>358</v>
      </c>
      <c r="B363" s="16" t="s">
        <v>205</v>
      </c>
      <c r="C363" s="9" t="s">
        <v>224</v>
      </c>
      <c r="D363" s="9" t="s">
        <v>26</v>
      </c>
      <c r="E363" s="9">
        <v>148</v>
      </c>
      <c r="F363" s="10">
        <v>1667</v>
      </c>
      <c r="G363" s="9" t="s">
        <v>27</v>
      </c>
      <c r="H363" s="11">
        <v>1647</v>
      </c>
      <c r="I363" s="92">
        <v>4162</v>
      </c>
      <c r="J363" s="94">
        <f>O363+O364</f>
        <v>2362</v>
      </c>
      <c r="K363" s="12">
        <v>1647</v>
      </c>
      <c r="L363" s="12">
        <f t="shared" si="46"/>
        <v>20</v>
      </c>
      <c r="M363" s="12"/>
      <c r="N363" s="12">
        <v>1667</v>
      </c>
      <c r="O363" s="12">
        <v>1647</v>
      </c>
      <c r="P363" s="12">
        <f t="shared" si="48"/>
        <v>20</v>
      </c>
      <c r="Q363" s="12"/>
      <c r="R363" s="12"/>
      <c r="S363" s="12"/>
      <c r="T363" s="13"/>
      <c r="U363" s="96">
        <v>8</v>
      </c>
      <c r="V363" s="14">
        <f t="shared" si="47"/>
        <v>1647</v>
      </c>
      <c r="W363" s="15"/>
    </row>
    <row r="364" spans="1:23" ht="33.75" customHeight="1" x14ac:dyDescent="0.2">
      <c r="A364" s="7">
        <v>359</v>
      </c>
      <c r="B364" s="16" t="s">
        <v>205</v>
      </c>
      <c r="C364" s="9" t="s">
        <v>224</v>
      </c>
      <c r="D364" s="9" t="s">
        <v>35</v>
      </c>
      <c r="E364" s="9">
        <v>40</v>
      </c>
      <c r="F364" s="10">
        <v>728</v>
      </c>
      <c r="G364" s="9" t="s">
        <v>27</v>
      </c>
      <c r="H364" s="11">
        <v>715</v>
      </c>
      <c r="I364" s="93"/>
      <c r="J364" s="95"/>
      <c r="K364" s="12">
        <v>715</v>
      </c>
      <c r="L364" s="19">
        <f t="shared" si="46"/>
        <v>13</v>
      </c>
      <c r="M364" s="12"/>
      <c r="N364" s="12">
        <v>728</v>
      </c>
      <c r="O364" s="12">
        <v>715</v>
      </c>
      <c r="P364" s="12">
        <f t="shared" si="48"/>
        <v>13</v>
      </c>
      <c r="Q364" s="12"/>
      <c r="R364" s="12"/>
      <c r="S364" s="12"/>
      <c r="T364" s="9"/>
      <c r="U364" s="95"/>
      <c r="V364" s="14">
        <f t="shared" si="47"/>
        <v>715</v>
      </c>
      <c r="W364" s="15"/>
    </row>
    <row r="365" spans="1:23" ht="49.5" customHeight="1" x14ac:dyDescent="0.2">
      <c r="A365" s="7">
        <v>360</v>
      </c>
      <c r="B365" s="16" t="s">
        <v>206</v>
      </c>
      <c r="C365" s="9" t="s">
        <v>224</v>
      </c>
      <c r="D365" s="9" t="s">
        <v>28</v>
      </c>
      <c r="E365" s="9">
        <v>36</v>
      </c>
      <c r="F365" s="10">
        <v>269</v>
      </c>
      <c r="G365" s="9" t="s">
        <v>27</v>
      </c>
      <c r="H365" s="11">
        <v>262</v>
      </c>
      <c r="I365" s="92">
        <v>2485</v>
      </c>
      <c r="J365" s="94">
        <f>O365+O366</f>
        <v>828.6</v>
      </c>
      <c r="K365" s="12">
        <v>262</v>
      </c>
      <c r="L365" s="19">
        <f t="shared" si="46"/>
        <v>7</v>
      </c>
      <c r="M365" s="12"/>
      <c r="N365" s="12">
        <v>269</v>
      </c>
      <c r="O365" s="12">
        <v>262</v>
      </c>
      <c r="P365" s="12">
        <f t="shared" si="48"/>
        <v>7</v>
      </c>
      <c r="Q365" s="12"/>
      <c r="R365" s="12"/>
      <c r="S365" s="12"/>
      <c r="T365" s="13"/>
      <c r="U365" s="96">
        <v>7</v>
      </c>
      <c r="V365" s="14">
        <f t="shared" si="47"/>
        <v>262</v>
      </c>
      <c r="W365" s="15"/>
    </row>
    <row r="366" spans="1:23" ht="49.5" customHeight="1" x14ac:dyDescent="0.2">
      <c r="A366" s="7">
        <v>361</v>
      </c>
      <c r="B366" s="16" t="s">
        <v>206</v>
      </c>
      <c r="C366" s="9" t="s">
        <v>224</v>
      </c>
      <c r="D366" s="9" t="s">
        <v>28</v>
      </c>
      <c r="E366" s="9">
        <v>54</v>
      </c>
      <c r="F366" s="10">
        <v>841.9</v>
      </c>
      <c r="G366" s="9" t="s">
        <v>27</v>
      </c>
      <c r="H366" s="11">
        <v>823</v>
      </c>
      <c r="I366" s="93"/>
      <c r="J366" s="95"/>
      <c r="K366" s="12">
        <v>823</v>
      </c>
      <c r="L366" s="19">
        <f t="shared" si="46"/>
        <v>18.899999999999977</v>
      </c>
      <c r="M366" s="12"/>
      <c r="N366" s="12">
        <v>566.6</v>
      </c>
      <c r="O366" s="12">
        <f>N366</f>
        <v>566.6</v>
      </c>
      <c r="P366" s="12"/>
      <c r="Q366" s="12"/>
      <c r="R366" s="12"/>
      <c r="S366" s="12">
        <f>F366-N366</f>
        <v>275.29999999999995</v>
      </c>
      <c r="T366" s="13"/>
      <c r="U366" s="95"/>
      <c r="V366" s="14">
        <f t="shared" si="47"/>
        <v>566.6</v>
      </c>
      <c r="W366" s="15"/>
    </row>
    <row r="367" spans="1:23" ht="33.75" customHeight="1" x14ac:dyDescent="0.2">
      <c r="A367" s="7">
        <v>362</v>
      </c>
      <c r="B367" s="16" t="s">
        <v>207</v>
      </c>
      <c r="C367" s="9" t="s">
        <v>224</v>
      </c>
      <c r="D367" s="9" t="s">
        <v>26</v>
      </c>
      <c r="E367" s="9">
        <v>127</v>
      </c>
      <c r="F367" s="10">
        <v>2201.1</v>
      </c>
      <c r="G367" s="9" t="s">
        <v>27</v>
      </c>
      <c r="H367" s="11">
        <v>2174</v>
      </c>
      <c r="I367" s="92">
        <v>4694</v>
      </c>
      <c r="J367" s="94">
        <f>O367+O368</f>
        <v>4694</v>
      </c>
      <c r="K367" s="12">
        <v>2174</v>
      </c>
      <c r="L367" s="12">
        <f t="shared" si="46"/>
        <v>27.099999999999909</v>
      </c>
      <c r="M367" s="12"/>
      <c r="N367" s="12">
        <v>2201.1</v>
      </c>
      <c r="O367" s="12">
        <v>2174</v>
      </c>
      <c r="P367" s="12">
        <f>N367-O367</f>
        <v>27.099999999999909</v>
      </c>
      <c r="Q367" s="12"/>
      <c r="R367" s="12"/>
      <c r="S367" s="12"/>
      <c r="T367" s="13"/>
      <c r="U367" s="96">
        <v>20</v>
      </c>
      <c r="V367" s="14">
        <f t="shared" si="47"/>
        <v>2174</v>
      </c>
      <c r="W367" s="15"/>
    </row>
    <row r="368" spans="1:23" ht="33.75" customHeight="1" x14ac:dyDescent="0.2">
      <c r="A368" s="7">
        <v>363</v>
      </c>
      <c r="B368" s="16" t="s">
        <v>207</v>
      </c>
      <c r="C368" s="9" t="s">
        <v>224</v>
      </c>
      <c r="D368" s="9" t="s">
        <v>28</v>
      </c>
      <c r="E368" s="9">
        <v>86</v>
      </c>
      <c r="F368" s="10">
        <v>2527</v>
      </c>
      <c r="G368" s="9" t="s">
        <v>27</v>
      </c>
      <c r="H368" s="11">
        <v>2520</v>
      </c>
      <c r="I368" s="93"/>
      <c r="J368" s="95"/>
      <c r="K368" s="12">
        <v>2520</v>
      </c>
      <c r="L368" s="12">
        <f t="shared" si="46"/>
        <v>7</v>
      </c>
      <c r="M368" s="12"/>
      <c r="N368" s="12">
        <v>2527</v>
      </c>
      <c r="O368" s="12">
        <v>2520</v>
      </c>
      <c r="P368" s="12">
        <f>N368-O368</f>
        <v>7</v>
      </c>
      <c r="Q368" s="12"/>
      <c r="R368" s="12"/>
      <c r="S368" s="12"/>
      <c r="T368" s="13"/>
      <c r="U368" s="95"/>
      <c r="V368" s="14">
        <f t="shared" si="47"/>
        <v>2520</v>
      </c>
      <c r="W368" s="15"/>
    </row>
    <row r="369" spans="1:23" ht="21.75" customHeight="1" x14ac:dyDescent="0.2">
      <c r="A369" s="7">
        <v>364</v>
      </c>
      <c r="B369" s="16" t="s">
        <v>208</v>
      </c>
      <c r="C369" s="9" t="s">
        <v>224</v>
      </c>
      <c r="D369" s="9" t="s">
        <v>28</v>
      </c>
      <c r="E369" s="9">
        <v>98</v>
      </c>
      <c r="F369" s="10">
        <v>2559.6999999999998</v>
      </c>
      <c r="G369" s="9" t="s">
        <v>27</v>
      </c>
      <c r="H369" s="11">
        <v>2520</v>
      </c>
      <c r="I369" s="103">
        <v>4272</v>
      </c>
      <c r="J369" s="105">
        <f>O369+O370</f>
        <v>4632</v>
      </c>
      <c r="K369" s="12">
        <v>2520</v>
      </c>
      <c r="L369" s="12">
        <f t="shared" si="46"/>
        <v>39.699999999999818</v>
      </c>
      <c r="M369" s="12"/>
      <c r="N369" s="12">
        <v>2559.6999999999998</v>
      </c>
      <c r="O369" s="12">
        <v>2520</v>
      </c>
      <c r="P369" s="12">
        <f>N369-O369</f>
        <v>39.699999999999818</v>
      </c>
      <c r="Q369" s="12"/>
      <c r="R369" s="12"/>
      <c r="S369" s="12"/>
      <c r="T369" s="13"/>
      <c r="U369" s="96">
        <v>7</v>
      </c>
      <c r="V369" s="14">
        <f t="shared" si="47"/>
        <v>2520</v>
      </c>
      <c r="W369" s="15"/>
    </row>
    <row r="370" spans="1:23" ht="21.75" customHeight="1" x14ac:dyDescent="0.2">
      <c r="A370" s="7">
        <v>365</v>
      </c>
      <c r="B370" s="16" t="s">
        <v>208</v>
      </c>
      <c r="C370" s="9" t="s">
        <v>224</v>
      </c>
      <c r="D370" s="9" t="s">
        <v>68</v>
      </c>
      <c r="E370" s="9">
        <v>149</v>
      </c>
      <c r="F370" s="10">
        <v>2112</v>
      </c>
      <c r="G370" s="9" t="s">
        <v>27</v>
      </c>
      <c r="H370" s="11">
        <v>2112</v>
      </c>
      <c r="I370" s="104"/>
      <c r="J370" s="106"/>
      <c r="K370" s="12">
        <v>2112</v>
      </c>
      <c r="L370" s="12"/>
      <c r="M370" s="12"/>
      <c r="N370" s="12">
        <v>2112</v>
      </c>
      <c r="O370" s="12">
        <v>2112</v>
      </c>
      <c r="P370" s="12"/>
      <c r="Q370" s="12"/>
      <c r="R370" s="12"/>
      <c r="S370" s="12"/>
      <c r="T370" s="13"/>
      <c r="U370" s="95"/>
      <c r="V370" s="14">
        <f t="shared" si="47"/>
        <v>2112</v>
      </c>
      <c r="W370" s="15"/>
    </row>
    <row r="371" spans="1:23" ht="33.75" customHeight="1" x14ac:dyDescent="0.2">
      <c r="A371" s="7">
        <v>366</v>
      </c>
      <c r="B371" s="16" t="s">
        <v>209</v>
      </c>
      <c r="C371" s="9" t="s">
        <v>224</v>
      </c>
      <c r="D371" s="9" t="s">
        <v>26</v>
      </c>
      <c r="E371" s="9">
        <v>101</v>
      </c>
      <c r="F371" s="10">
        <v>3189.1</v>
      </c>
      <c r="G371" s="9" t="s">
        <v>27</v>
      </c>
      <c r="H371" s="11">
        <v>3128</v>
      </c>
      <c r="I371" s="92">
        <v>6368</v>
      </c>
      <c r="J371" s="94">
        <f>O371+O372</f>
        <v>4543</v>
      </c>
      <c r="K371" s="12">
        <v>3128</v>
      </c>
      <c r="L371" s="12">
        <f t="shared" ref="L371:L380" si="49">F371-K371</f>
        <v>61.099999999999909</v>
      </c>
      <c r="M371" s="12"/>
      <c r="N371" s="12">
        <v>3189.1</v>
      </c>
      <c r="O371" s="12">
        <v>3128</v>
      </c>
      <c r="P371" s="12">
        <f>N371-O371</f>
        <v>61.099999999999909</v>
      </c>
      <c r="Q371" s="12"/>
      <c r="R371" s="12"/>
      <c r="S371" s="12"/>
      <c r="T371" s="13"/>
      <c r="U371" s="96">
        <v>12</v>
      </c>
      <c r="V371" s="14">
        <f t="shared" si="47"/>
        <v>3128</v>
      </c>
      <c r="W371" s="15"/>
    </row>
    <row r="372" spans="1:23" ht="33.75" customHeight="1" x14ac:dyDescent="0.2">
      <c r="A372" s="7">
        <v>367</v>
      </c>
      <c r="B372" s="16" t="s">
        <v>209</v>
      </c>
      <c r="C372" s="9" t="s">
        <v>224</v>
      </c>
      <c r="D372" s="9" t="s">
        <v>28</v>
      </c>
      <c r="E372" s="9">
        <v>55</v>
      </c>
      <c r="F372" s="10">
        <v>2554.1999999999998</v>
      </c>
      <c r="G372" s="9" t="s">
        <v>27</v>
      </c>
      <c r="H372" s="11">
        <v>2530</v>
      </c>
      <c r="I372" s="93"/>
      <c r="J372" s="95"/>
      <c r="K372" s="12">
        <v>2530</v>
      </c>
      <c r="L372" s="19">
        <f t="shared" si="49"/>
        <v>24.199999999999818</v>
      </c>
      <c r="M372" s="12"/>
      <c r="N372" s="12">
        <v>1415</v>
      </c>
      <c r="O372" s="12">
        <f>N372</f>
        <v>1415</v>
      </c>
      <c r="P372" s="12"/>
      <c r="Q372" s="12"/>
      <c r="R372" s="12"/>
      <c r="S372" s="12">
        <f>F372-N372</f>
        <v>1139.1999999999998</v>
      </c>
      <c r="T372" s="13"/>
      <c r="U372" s="95"/>
      <c r="V372" s="14">
        <f t="shared" si="47"/>
        <v>1415</v>
      </c>
      <c r="W372" s="15"/>
    </row>
    <row r="373" spans="1:23" ht="33.75" customHeight="1" x14ac:dyDescent="0.2">
      <c r="A373" s="7">
        <v>368</v>
      </c>
      <c r="B373" s="16" t="s">
        <v>210</v>
      </c>
      <c r="C373" s="9" t="s">
        <v>224</v>
      </c>
      <c r="D373" s="9" t="s">
        <v>26</v>
      </c>
      <c r="E373" s="9">
        <v>85</v>
      </c>
      <c r="F373" s="10">
        <v>1068.3</v>
      </c>
      <c r="G373" s="9" t="s">
        <v>27</v>
      </c>
      <c r="H373" s="11">
        <v>1056</v>
      </c>
      <c r="I373" s="92">
        <v>2136</v>
      </c>
      <c r="J373" s="94">
        <f>O373+O374</f>
        <v>2136</v>
      </c>
      <c r="K373" s="12">
        <v>1056</v>
      </c>
      <c r="L373" s="12">
        <f t="shared" si="49"/>
        <v>12.299999999999955</v>
      </c>
      <c r="M373" s="12"/>
      <c r="N373" s="12">
        <v>1068.3</v>
      </c>
      <c r="O373" s="12">
        <v>1056</v>
      </c>
      <c r="P373" s="12">
        <f t="shared" ref="P373:P380" si="50">N373-O373</f>
        <v>12.299999999999955</v>
      </c>
      <c r="Q373" s="12"/>
      <c r="R373" s="12"/>
      <c r="S373" s="12"/>
      <c r="T373" s="13"/>
      <c r="U373" s="96">
        <v>7</v>
      </c>
      <c r="V373" s="14">
        <f t="shared" si="47"/>
        <v>1056</v>
      </c>
      <c r="W373" s="15"/>
    </row>
    <row r="374" spans="1:23" ht="33.75" customHeight="1" x14ac:dyDescent="0.2">
      <c r="A374" s="7">
        <v>369</v>
      </c>
      <c r="B374" s="16" t="s">
        <v>210</v>
      </c>
      <c r="C374" s="9" t="s">
        <v>224</v>
      </c>
      <c r="D374" s="9" t="s">
        <v>28</v>
      </c>
      <c r="E374" s="9">
        <v>100</v>
      </c>
      <c r="F374" s="10">
        <v>1086.5</v>
      </c>
      <c r="G374" s="9" t="s">
        <v>27</v>
      </c>
      <c r="H374" s="11">
        <v>1080</v>
      </c>
      <c r="I374" s="93"/>
      <c r="J374" s="95"/>
      <c r="K374" s="12">
        <v>1080</v>
      </c>
      <c r="L374" s="12">
        <f t="shared" si="49"/>
        <v>6.5</v>
      </c>
      <c r="M374" s="12"/>
      <c r="N374" s="12">
        <v>1086.5</v>
      </c>
      <c r="O374" s="12">
        <v>1080</v>
      </c>
      <c r="P374" s="12">
        <f t="shared" si="50"/>
        <v>6.5</v>
      </c>
      <c r="Q374" s="12"/>
      <c r="R374" s="12"/>
      <c r="S374" s="12"/>
      <c r="T374" s="13"/>
      <c r="U374" s="95"/>
      <c r="V374" s="14">
        <f t="shared" si="47"/>
        <v>1080</v>
      </c>
      <c r="W374" s="15"/>
    </row>
    <row r="375" spans="1:23" ht="33.75" customHeight="1" x14ac:dyDescent="0.2">
      <c r="A375" s="7">
        <v>370</v>
      </c>
      <c r="B375" s="16" t="s">
        <v>211</v>
      </c>
      <c r="C375" s="9" t="s">
        <v>224</v>
      </c>
      <c r="D375" s="9" t="s">
        <v>26</v>
      </c>
      <c r="E375" s="9">
        <v>158</v>
      </c>
      <c r="F375" s="10">
        <v>1078</v>
      </c>
      <c r="G375" s="9" t="s">
        <v>27</v>
      </c>
      <c r="H375" s="11">
        <v>1056</v>
      </c>
      <c r="I375" s="92">
        <v>2136</v>
      </c>
      <c r="J375" s="94">
        <f>O375+O376</f>
        <v>2136</v>
      </c>
      <c r="K375" s="12">
        <v>1056</v>
      </c>
      <c r="L375" s="12">
        <f t="shared" si="49"/>
        <v>22</v>
      </c>
      <c r="M375" s="12"/>
      <c r="N375" s="12">
        <v>1078</v>
      </c>
      <c r="O375" s="12">
        <v>1056</v>
      </c>
      <c r="P375" s="12">
        <f t="shared" si="50"/>
        <v>22</v>
      </c>
      <c r="Q375" s="12"/>
      <c r="R375" s="12"/>
      <c r="S375" s="12"/>
      <c r="T375" s="13"/>
      <c r="U375" s="96">
        <v>5</v>
      </c>
      <c r="V375" s="14">
        <f t="shared" si="47"/>
        <v>1056</v>
      </c>
      <c r="W375" s="15"/>
    </row>
    <row r="376" spans="1:23" ht="33.75" customHeight="1" x14ac:dyDescent="0.2">
      <c r="A376" s="7">
        <v>371</v>
      </c>
      <c r="B376" s="16" t="s">
        <v>211</v>
      </c>
      <c r="C376" s="9" t="s">
        <v>224</v>
      </c>
      <c r="D376" s="9" t="s">
        <v>38</v>
      </c>
      <c r="E376" s="26">
        <v>184</v>
      </c>
      <c r="F376" s="10">
        <v>1111</v>
      </c>
      <c r="G376" s="26" t="s">
        <v>27</v>
      </c>
      <c r="H376" s="11">
        <v>1080</v>
      </c>
      <c r="I376" s="93"/>
      <c r="J376" s="95"/>
      <c r="K376" s="12">
        <v>1080</v>
      </c>
      <c r="L376" s="19">
        <f t="shared" si="49"/>
        <v>31</v>
      </c>
      <c r="M376" s="12"/>
      <c r="N376" s="12">
        <v>1111</v>
      </c>
      <c r="O376" s="12">
        <v>1080</v>
      </c>
      <c r="P376" s="12">
        <f t="shared" si="50"/>
        <v>31</v>
      </c>
      <c r="Q376" s="12"/>
      <c r="R376" s="12"/>
      <c r="S376" s="12"/>
      <c r="T376" s="13"/>
      <c r="U376" s="95"/>
      <c r="V376" s="14">
        <f t="shared" si="47"/>
        <v>1080</v>
      </c>
      <c r="W376" s="15"/>
    </row>
    <row r="377" spans="1:23" ht="19.5" customHeight="1" x14ac:dyDescent="0.2">
      <c r="A377" s="7">
        <v>372</v>
      </c>
      <c r="B377" s="16" t="s">
        <v>212</v>
      </c>
      <c r="C377" s="9" t="s">
        <v>224</v>
      </c>
      <c r="D377" s="9" t="s">
        <v>40</v>
      </c>
      <c r="E377" s="9">
        <v>8</v>
      </c>
      <c r="F377" s="10">
        <v>1401.4</v>
      </c>
      <c r="G377" s="9" t="s">
        <v>27</v>
      </c>
      <c r="H377" s="11">
        <v>1387</v>
      </c>
      <c r="I377" s="23">
        <v>2130</v>
      </c>
      <c r="J377" s="24">
        <f>O377</f>
        <v>1387</v>
      </c>
      <c r="K377" s="12">
        <v>1387</v>
      </c>
      <c r="L377" s="19">
        <f t="shared" si="49"/>
        <v>14.400000000000091</v>
      </c>
      <c r="M377" s="12"/>
      <c r="N377" s="12">
        <v>1401.4</v>
      </c>
      <c r="O377" s="12">
        <v>1387</v>
      </c>
      <c r="P377" s="12">
        <f t="shared" si="50"/>
        <v>14.400000000000091</v>
      </c>
      <c r="Q377" s="12"/>
      <c r="R377" s="12"/>
      <c r="S377" s="12"/>
      <c r="T377" s="13"/>
      <c r="U377" s="25">
        <v>2</v>
      </c>
      <c r="V377" s="14">
        <f t="shared" si="47"/>
        <v>1387</v>
      </c>
      <c r="W377" s="15"/>
    </row>
    <row r="378" spans="1:23" ht="19.5" customHeight="1" x14ac:dyDescent="0.2">
      <c r="A378" s="7">
        <v>373</v>
      </c>
      <c r="B378" s="16" t="s">
        <v>213</v>
      </c>
      <c r="C378" s="9" t="s">
        <v>224</v>
      </c>
      <c r="D378" s="9" t="s">
        <v>28</v>
      </c>
      <c r="E378" s="9">
        <v>35</v>
      </c>
      <c r="F378" s="10">
        <v>1263.7</v>
      </c>
      <c r="G378" s="9" t="s">
        <v>27</v>
      </c>
      <c r="H378" s="11">
        <v>1240</v>
      </c>
      <c r="I378" s="43">
        <v>2840</v>
      </c>
      <c r="J378" s="44">
        <f>O378</f>
        <v>1240</v>
      </c>
      <c r="K378" s="12">
        <v>1240</v>
      </c>
      <c r="L378" s="19">
        <f t="shared" si="49"/>
        <v>23.700000000000045</v>
      </c>
      <c r="M378" s="12"/>
      <c r="N378" s="12">
        <v>1263.7</v>
      </c>
      <c r="O378" s="12">
        <v>1240</v>
      </c>
      <c r="P378" s="12">
        <f t="shared" si="50"/>
        <v>23.700000000000045</v>
      </c>
      <c r="Q378" s="12"/>
      <c r="R378" s="12"/>
      <c r="S378" s="12"/>
      <c r="T378" s="13"/>
      <c r="U378" s="25"/>
      <c r="V378" s="14">
        <f t="shared" si="47"/>
        <v>1240</v>
      </c>
      <c r="W378" s="15"/>
    </row>
    <row r="379" spans="1:23" ht="19.5" customHeight="1" x14ac:dyDescent="0.2">
      <c r="A379" s="7">
        <v>374</v>
      </c>
      <c r="B379" s="16" t="s">
        <v>214</v>
      </c>
      <c r="C379" s="9" t="s">
        <v>224</v>
      </c>
      <c r="D379" s="9" t="s">
        <v>26</v>
      </c>
      <c r="E379" s="9">
        <v>83</v>
      </c>
      <c r="F379" s="10">
        <v>360.3</v>
      </c>
      <c r="G379" s="9" t="s">
        <v>27</v>
      </c>
      <c r="H379" s="11">
        <v>352</v>
      </c>
      <c r="I379" s="92">
        <v>712</v>
      </c>
      <c r="J379" s="94">
        <f>O379+O380</f>
        <v>712</v>
      </c>
      <c r="K379" s="12">
        <v>352</v>
      </c>
      <c r="L379" s="12">
        <f t="shared" si="49"/>
        <v>8.3000000000000114</v>
      </c>
      <c r="M379" s="12"/>
      <c r="N379" s="12">
        <v>360.3</v>
      </c>
      <c r="O379" s="12">
        <v>352</v>
      </c>
      <c r="P379" s="12">
        <f t="shared" si="50"/>
        <v>8.3000000000000114</v>
      </c>
      <c r="Q379" s="12"/>
      <c r="R379" s="12"/>
      <c r="S379" s="12"/>
      <c r="T379" s="13"/>
      <c r="U379" s="25"/>
      <c r="V379" s="14">
        <f t="shared" si="47"/>
        <v>352</v>
      </c>
      <c r="W379" s="15"/>
    </row>
    <row r="380" spans="1:23" ht="19.5" customHeight="1" x14ac:dyDescent="0.2">
      <c r="A380" s="7">
        <v>375</v>
      </c>
      <c r="B380" s="16" t="s">
        <v>214</v>
      </c>
      <c r="C380" s="9" t="s">
        <v>224</v>
      </c>
      <c r="D380" s="9" t="s">
        <v>28</v>
      </c>
      <c r="E380" s="9">
        <v>96</v>
      </c>
      <c r="F380" s="10">
        <v>362.6</v>
      </c>
      <c r="G380" s="9" t="s">
        <v>27</v>
      </c>
      <c r="H380" s="11">
        <v>360</v>
      </c>
      <c r="I380" s="93"/>
      <c r="J380" s="95"/>
      <c r="K380" s="12">
        <v>360</v>
      </c>
      <c r="L380" s="12">
        <f t="shared" si="49"/>
        <v>2.6000000000000227</v>
      </c>
      <c r="M380" s="12"/>
      <c r="N380" s="12">
        <v>362.6</v>
      </c>
      <c r="O380" s="12">
        <v>360</v>
      </c>
      <c r="P380" s="12">
        <f t="shared" si="50"/>
        <v>2.6000000000000227</v>
      </c>
      <c r="Q380" s="12"/>
      <c r="R380" s="12"/>
      <c r="S380" s="12"/>
      <c r="T380" s="13"/>
      <c r="U380" s="25"/>
      <c r="V380" s="14">
        <f t="shared" si="47"/>
        <v>360</v>
      </c>
      <c r="W380" s="15"/>
    </row>
    <row r="381" spans="1:23" ht="19.5" customHeight="1" x14ac:dyDescent="0.2">
      <c r="A381" s="7">
        <v>376</v>
      </c>
      <c r="B381" s="16" t="s">
        <v>215</v>
      </c>
      <c r="C381" s="9" t="s">
        <v>224</v>
      </c>
      <c r="D381" s="9" t="s">
        <v>26</v>
      </c>
      <c r="E381" s="9">
        <v>117</v>
      </c>
      <c r="F381" s="10">
        <v>586</v>
      </c>
      <c r="G381" s="9" t="s">
        <v>27</v>
      </c>
      <c r="H381" s="11">
        <v>586</v>
      </c>
      <c r="I381" s="92">
        <v>1424</v>
      </c>
      <c r="J381" s="94">
        <f>O381+O382</f>
        <v>1306</v>
      </c>
      <c r="K381" s="12">
        <v>586</v>
      </c>
      <c r="L381" s="12"/>
      <c r="M381" s="12"/>
      <c r="N381" s="12">
        <v>586</v>
      </c>
      <c r="O381" s="12">
        <v>586</v>
      </c>
      <c r="P381" s="12"/>
      <c r="Q381" s="12"/>
      <c r="R381" s="12"/>
      <c r="S381" s="12"/>
      <c r="T381" s="13"/>
      <c r="U381" s="96">
        <v>7</v>
      </c>
      <c r="V381" s="14">
        <f t="shared" si="47"/>
        <v>586</v>
      </c>
      <c r="W381" s="15"/>
    </row>
    <row r="382" spans="1:23" ht="19.5" customHeight="1" x14ac:dyDescent="0.2">
      <c r="A382" s="7">
        <v>377</v>
      </c>
      <c r="B382" s="16" t="s">
        <v>215</v>
      </c>
      <c r="C382" s="9" t="s">
        <v>224</v>
      </c>
      <c r="D382" s="9" t="s">
        <v>28</v>
      </c>
      <c r="E382" s="9">
        <v>34</v>
      </c>
      <c r="F382" s="10">
        <v>731</v>
      </c>
      <c r="G382" s="9" t="s">
        <v>27</v>
      </c>
      <c r="H382" s="11">
        <v>720</v>
      </c>
      <c r="I382" s="93"/>
      <c r="J382" s="95"/>
      <c r="K382" s="12">
        <v>720</v>
      </c>
      <c r="L382" s="19">
        <f>F382-K382</f>
        <v>11</v>
      </c>
      <c r="M382" s="12"/>
      <c r="N382" s="12">
        <v>731</v>
      </c>
      <c r="O382" s="12">
        <v>720</v>
      </c>
      <c r="P382" s="12">
        <f>N382-O382</f>
        <v>11</v>
      </c>
      <c r="Q382" s="12"/>
      <c r="R382" s="12"/>
      <c r="S382" s="12"/>
      <c r="T382" s="13"/>
      <c r="U382" s="95"/>
      <c r="V382" s="14">
        <f t="shared" si="47"/>
        <v>720</v>
      </c>
      <c r="W382" s="15"/>
    </row>
    <row r="383" spans="1:23" ht="19.5" customHeight="1" x14ac:dyDescent="0.2">
      <c r="A383" s="7">
        <v>378</v>
      </c>
      <c r="B383" s="16" t="s">
        <v>216</v>
      </c>
      <c r="C383" s="9" t="s">
        <v>224</v>
      </c>
      <c r="D383" s="9" t="s">
        <v>35</v>
      </c>
      <c r="E383" s="9">
        <v>17</v>
      </c>
      <c r="F383" s="10">
        <v>372</v>
      </c>
      <c r="G383" s="9" t="s">
        <v>27</v>
      </c>
      <c r="H383" s="11">
        <v>360</v>
      </c>
      <c r="I383" s="99">
        <v>1525</v>
      </c>
      <c r="J383" s="101">
        <f>O383+O384</f>
        <v>1175</v>
      </c>
      <c r="K383" s="12">
        <v>360</v>
      </c>
      <c r="L383" s="19">
        <f>F383-K383</f>
        <v>12</v>
      </c>
      <c r="M383" s="12"/>
      <c r="N383" s="12">
        <v>372</v>
      </c>
      <c r="O383" s="12">
        <v>360</v>
      </c>
      <c r="P383" s="12">
        <f>N383-O383</f>
        <v>12</v>
      </c>
      <c r="Q383" s="12"/>
      <c r="R383" s="12"/>
      <c r="S383" s="12"/>
      <c r="T383" s="13"/>
      <c r="U383" s="96">
        <v>5</v>
      </c>
      <c r="V383" s="14">
        <f t="shared" si="47"/>
        <v>360</v>
      </c>
      <c r="W383" s="15"/>
    </row>
    <row r="384" spans="1:23" ht="19.5" customHeight="1" x14ac:dyDescent="0.2">
      <c r="A384" s="7">
        <v>379</v>
      </c>
      <c r="B384" s="16" t="s">
        <v>216</v>
      </c>
      <c r="C384" s="9" t="s">
        <v>224</v>
      </c>
      <c r="D384" s="9" t="s">
        <v>35</v>
      </c>
      <c r="E384" s="9">
        <v>45</v>
      </c>
      <c r="F384" s="10">
        <v>829</v>
      </c>
      <c r="G384" s="9" t="s">
        <v>27</v>
      </c>
      <c r="H384" s="11">
        <v>815</v>
      </c>
      <c r="I384" s="100"/>
      <c r="J384" s="102"/>
      <c r="K384" s="12">
        <v>815</v>
      </c>
      <c r="L384" s="19">
        <f>F384-K384</f>
        <v>14</v>
      </c>
      <c r="M384" s="12"/>
      <c r="N384" s="12">
        <v>829</v>
      </c>
      <c r="O384" s="12">
        <v>815</v>
      </c>
      <c r="P384" s="12">
        <f>N384-O384</f>
        <v>14</v>
      </c>
      <c r="Q384" s="12"/>
      <c r="R384" s="12"/>
      <c r="S384" s="12"/>
      <c r="T384" s="13"/>
      <c r="U384" s="95"/>
      <c r="V384" s="14">
        <f t="shared" si="47"/>
        <v>815</v>
      </c>
      <c r="W384" s="15"/>
    </row>
    <row r="385" spans="1:23" ht="33.75" customHeight="1" x14ac:dyDescent="0.2">
      <c r="A385" s="7">
        <v>380</v>
      </c>
      <c r="B385" s="16" t="s">
        <v>217</v>
      </c>
      <c r="C385" s="9" t="s">
        <v>224</v>
      </c>
      <c r="D385" s="9" t="s">
        <v>26</v>
      </c>
      <c r="E385" s="9">
        <v>152</v>
      </c>
      <c r="F385" s="10">
        <v>2004.8</v>
      </c>
      <c r="G385" s="9" t="s">
        <v>27</v>
      </c>
      <c r="H385" s="11">
        <v>1968</v>
      </c>
      <c r="I385" s="92">
        <v>4128</v>
      </c>
      <c r="J385" s="94">
        <f>O385+O386</f>
        <v>4128</v>
      </c>
      <c r="K385" s="12">
        <v>1968</v>
      </c>
      <c r="L385" s="12">
        <f>F385-K385</f>
        <v>36.799999999999955</v>
      </c>
      <c r="M385" s="12"/>
      <c r="N385" s="12">
        <v>2004.8</v>
      </c>
      <c r="O385" s="12">
        <v>1968</v>
      </c>
      <c r="P385" s="12">
        <f>N385-O385</f>
        <v>36.799999999999955</v>
      </c>
      <c r="Q385" s="12"/>
      <c r="R385" s="12"/>
      <c r="S385" s="12"/>
      <c r="T385" s="13"/>
      <c r="U385" s="96">
        <v>12</v>
      </c>
      <c r="V385" s="14">
        <f t="shared" si="47"/>
        <v>1968</v>
      </c>
      <c r="W385" s="15"/>
    </row>
    <row r="386" spans="1:23" ht="36.75" customHeight="1" x14ac:dyDescent="0.2">
      <c r="A386" s="7">
        <v>381</v>
      </c>
      <c r="B386" s="16" t="s">
        <v>217</v>
      </c>
      <c r="C386" s="9" t="s">
        <v>224</v>
      </c>
      <c r="D386" s="9" t="s">
        <v>28</v>
      </c>
      <c r="E386" s="9">
        <v>52</v>
      </c>
      <c r="F386" s="10">
        <v>2160</v>
      </c>
      <c r="G386" s="9" t="s">
        <v>27</v>
      </c>
      <c r="H386" s="11">
        <v>2160</v>
      </c>
      <c r="I386" s="93"/>
      <c r="J386" s="95"/>
      <c r="K386" s="12">
        <v>2160</v>
      </c>
      <c r="L386" s="19"/>
      <c r="M386" s="12"/>
      <c r="N386" s="12">
        <v>2160</v>
      </c>
      <c r="O386" s="12">
        <v>2160</v>
      </c>
      <c r="P386" s="12"/>
      <c r="Q386" s="12"/>
      <c r="R386" s="12"/>
      <c r="S386" s="12"/>
      <c r="T386" s="13"/>
      <c r="U386" s="95"/>
      <c r="V386" s="14">
        <f t="shared" si="47"/>
        <v>2160</v>
      </c>
      <c r="W386" s="15"/>
    </row>
    <row r="387" spans="1:23" ht="19.5" customHeight="1" x14ac:dyDescent="0.2">
      <c r="A387" s="7">
        <v>382</v>
      </c>
      <c r="B387" s="16" t="s">
        <v>218</v>
      </c>
      <c r="C387" s="9" t="s">
        <v>224</v>
      </c>
      <c r="D387" s="9" t="s">
        <v>26</v>
      </c>
      <c r="E387" s="9">
        <v>113</v>
      </c>
      <c r="F387" s="10">
        <v>1056</v>
      </c>
      <c r="G387" s="9" t="s">
        <v>27</v>
      </c>
      <c r="H387" s="11">
        <v>1056</v>
      </c>
      <c r="I387" s="43">
        <v>2136</v>
      </c>
      <c r="J387" s="44">
        <f>O387</f>
        <v>1056</v>
      </c>
      <c r="K387" s="12">
        <v>1056</v>
      </c>
      <c r="L387" s="12"/>
      <c r="M387" s="12"/>
      <c r="N387" s="12">
        <v>1056</v>
      </c>
      <c r="O387" s="12">
        <v>1056</v>
      </c>
      <c r="P387" s="12"/>
      <c r="Q387" s="12"/>
      <c r="R387" s="12"/>
      <c r="S387" s="12"/>
      <c r="T387" s="13"/>
      <c r="U387" s="25">
        <v>5</v>
      </c>
      <c r="V387" s="14">
        <f t="shared" si="47"/>
        <v>1056</v>
      </c>
      <c r="W387" s="15"/>
    </row>
    <row r="388" spans="1:23" ht="19.5" customHeight="1" x14ac:dyDescent="0.2">
      <c r="A388" s="7">
        <v>383</v>
      </c>
      <c r="B388" s="16" t="s">
        <v>219</v>
      </c>
      <c r="C388" s="9" t="s">
        <v>224</v>
      </c>
      <c r="D388" s="9" t="s">
        <v>40</v>
      </c>
      <c r="E388" s="9">
        <v>26</v>
      </c>
      <c r="F388" s="10">
        <v>726.4</v>
      </c>
      <c r="G388" s="9" t="s">
        <v>27</v>
      </c>
      <c r="H388" s="11">
        <v>726</v>
      </c>
      <c r="I388" s="23">
        <v>1688</v>
      </c>
      <c r="J388" s="24">
        <f>O388</f>
        <v>726</v>
      </c>
      <c r="K388" s="12">
        <v>726</v>
      </c>
      <c r="L388" s="19">
        <f t="shared" ref="L388:L393" si="51">F388-K388</f>
        <v>0.39999999999997726</v>
      </c>
      <c r="M388" s="12"/>
      <c r="N388" s="12">
        <v>726.4</v>
      </c>
      <c r="O388" s="12">
        <v>726</v>
      </c>
      <c r="P388" s="12">
        <f t="shared" ref="P388:P393" si="52">N388-O388</f>
        <v>0.39999999999997726</v>
      </c>
      <c r="Q388" s="12"/>
      <c r="R388" s="12"/>
      <c r="S388" s="12"/>
      <c r="T388" s="13"/>
      <c r="U388" s="25">
        <v>6</v>
      </c>
      <c r="V388" s="14">
        <f t="shared" si="47"/>
        <v>726</v>
      </c>
      <c r="W388" s="15"/>
    </row>
    <row r="389" spans="1:23" ht="33.75" customHeight="1" x14ac:dyDescent="0.2">
      <c r="A389" s="7">
        <v>384</v>
      </c>
      <c r="B389" s="16" t="s">
        <v>220</v>
      </c>
      <c r="C389" s="9" t="s">
        <v>224</v>
      </c>
      <c r="D389" s="9" t="s">
        <v>26</v>
      </c>
      <c r="E389" s="9">
        <v>96</v>
      </c>
      <c r="F389" s="10">
        <v>1693.7</v>
      </c>
      <c r="G389" s="9" t="s">
        <v>27</v>
      </c>
      <c r="H389" s="11">
        <v>1646</v>
      </c>
      <c r="I389" s="92">
        <v>3446</v>
      </c>
      <c r="J389" s="94">
        <f>O389+O390</f>
        <v>3446</v>
      </c>
      <c r="K389" s="12">
        <v>1646</v>
      </c>
      <c r="L389" s="12">
        <f t="shared" si="51"/>
        <v>47.700000000000045</v>
      </c>
      <c r="M389" s="12"/>
      <c r="N389" s="12">
        <v>1693.7</v>
      </c>
      <c r="O389" s="12">
        <v>1646</v>
      </c>
      <c r="P389" s="12">
        <f t="shared" si="52"/>
        <v>47.700000000000045</v>
      </c>
      <c r="Q389" s="12"/>
      <c r="R389" s="12"/>
      <c r="S389" s="12"/>
      <c r="T389" s="13"/>
      <c r="U389" s="96">
        <v>8</v>
      </c>
      <c r="V389" s="14">
        <f t="shared" si="47"/>
        <v>1646</v>
      </c>
      <c r="W389" s="15"/>
    </row>
    <row r="390" spans="1:23" ht="33.75" customHeight="1" x14ac:dyDescent="0.2">
      <c r="A390" s="7">
        <v>385</v>
      </c>
      <c r="B390" s="16" t="s">
        <v>220</v>
      </c>
      <c r="C390" s="9" t="s">
        <v>224</v>
      </c>
      <c r="D390" s="9" t="s">
        <v>38</v>
      </c>
      <c r="E390" s="26">
        <v>189</v>
      </c>
      <c r="F390" s="10">
        <v>1851.7</v>
      </c>
      <c r="G390" s="26" t="s">
        <v>27</v>
      </c>
      <c r="H390" s="11">
        <v>1800</v>
      </c>
      <c r="I390" s="93"/>
      <c r="J390" s="95"/>
      <c r="K390" s="12">
        <v>1800</v>
      </c>
      <c r="L390" s="19">
        <f t="shared" si="51"/>
        <v>51.700000000000045</v>
      </c>
      <c r="M390" s="12"/>
      <c r="N390" s="12">
        <v>1851.7</v>
      </c>
      <c r="O390" s="12">
        <v>1800</v>
      </c>
      <c r="P390" s="12">
        <f t="shared" si="52"/>
        <v>51.700000000000045</v>
      </c>
      <c r="Q390" s="12"/>
      <c r="R390" s="12"/>
      <c r="S390" s="12"/>
      <c r="T390" s="13"/>
      <c r="U390" s="95"/>
      <c r="V390" s="14">
        <f t="shared" si="47"/>
        <v>1800</v>
      </c>
      <c r="W390" s="15"/>
    </row>
    <row r="391" spans="1:23" ht="33.75" customHeight="1" x14ac:dyDescent="0.2">
      <c r="A391" s="7">
        <v>386</v>
      </c>
      <c r="B391" s="16" t="s">
        <v>221</v>
      </c>
      <c r="C391" s="9" t="s">
        <v>224</v>
      </c>
      <c r="D391" s="9" t="s">
        <v>26</v>
      </c>
      <c r="E391" s="9">
        <v>190</v>
      </c>
      <c r="F391" s="10">
        <v>1645.7</v>
      </c>
      <c r="G391" s="9" t="s">
        <v>27</v>
      </c>
      <c r="H391" s="11">
        <v>1645</v>
      </c>
      <c r="I391" s="92">
        <v>3085</v>
      </c>
      <c r="J391" s="97">
        <f>O391+O392</f>
        <v>3085</v>
      </c>
      <c r="K391" s="12">
        <v>1645</v>
      </c>
      <c r="L391" s="12">
        <f t="shared" si="51"/>
        <v>0.70000000000004547</v>
      </c>
      <c r="M391" s="12"/>
      <c r="N391" s="12">
        <v>1645.7</v>
      </c>
      <c r="O391" s="12">
        <v>1645</v>
      </c>
      <c r="P391" s="12">
        <f t="shared" si="52"/>
        <v>0.70000000000004547</v>
      </c>
      <c r="Q391" s="12"/>
      <c r="R391" s="12"/>
      <c r="S391" s="12"/>
      <c r="T391" s="13"/>
      <c r="U391" s="96">
        <v>7</v>
      </c>
      <c r="V391" s="14">
        <f t="shared" si="47"/>
        <v>1645</v>
      </c>
      <c r="W391" s="15"/>
    </row>
    <row r="392" spans="1:23" ht="33.75" customHeight="1" x14ac:dyDescent="0.2">
      <c r="A392" s="7">
        <v>387</v>
      </c>
      <c r="B392" s="16" t="s">
        <v>221</v>
      </c>
      <c r="C392" s="9" t="s">
        <v>224</v>
      </c>
      <c r="D392" s="9" t="s">
        <v>49</v>
      </c>
      <c r="E392" s="9">
        <v>93</v>
      </c>
      <c r="F392" s="10">
        <v>1459.3</v>
      </c>
      <c r="G392" s="9" t="s">
        <v>27</v>
      </c>
      <c r="H392" s="11">
        <v>1440</v>
      </c>
      <c r="I392" s="93"/>
      <c r="J392" s="98"/>
      <c r="K392" s="12">
        <v>1440</v>
      </c>
      <c r="L392" s="12">
        <f t="shared" si="51"/>
        <v>19.299999999999955</v>
      </c>
      <c r="M392" s="12"/>
      <c r="N392" s="12">
        <v>1459.3</v>
      </c>
      <c r="O392" s="12">
        <v>1440</v>
      </c>
      <c r="P392" s="12">
        <f t="shared" si="52"/>
        <v>19.299999999999955</v>
      </c>
      <c r="Q392" s="12"/>
      <c r="R392" s="12"/>
      <c r="S392" s="12"/>
      <c r="T392" s="13"/>
      <c r="U392" s="95"/>
      <c r="V392" s="14">
        <f t="shared" si="47"/>
        <v>1440</v>
      </c>
      <c r="W392" s="15"/>
    </row>
    <row r="393" spans="1:23" ht="49.5" x14ac:dyDescent="0.2">
      <c r="A393" s="7">
        <v>388</v>
      </c>
      <c r="B393" s="16" t="s">
        <v>222</v>
      </c>
      <c r="C393" s="9" t="s">
        <v>224</v>
      </c>
      <c r="D393" s="9" t="s">
        <v>40</v>
      </c>
      <c r="E393" s="9">
        <v>5</v>
      </c>
      <c r="F393" s="10">
        <v>1355.3</v>
      </c>
      <c r="G393" s="9" t="s">
        <v>27</v>
      </c>
      <c r="H393" s="11">
        <v>1350</v>
      </c>
      <c r="I393" s="23">
        <v>2590</v>
      </c>
      <c r="J393" s="24">
        <f>O393</f>
        <v>1350</v>
      </c>
      <c r="K393" s="12">
        <v>1350</v>
      </c>
      <c r="L393" s="19">
        <f t="shared" si="51"/>
        <v>5.2999999999999545</v>
      </c>
      <c r="M393" s="12"/>
      <c r="N393" s="12">
        <v>1355.3</v>
      </c>
      <c r="O393" s="12">
        <v>1350</v>
      </c>
      <c r="P393" s="12">
        <f t="shared" si="52"/>
        <v>5.2999999999999545</v>
      </c>
      <c r="Q393" s="12"/>
      <c r="R393" s="12"/>
      <c r="S393" s="12"/>
      <c r="T393" s="13"/>
      <c r="U393" s="25">
        <v>12</v>
      </c>
      <c r="V393" s="59">
        <f t="shared" si="47"/>
        <v>1350</v>
      </c>
      <c r="W393" s="15"/>
    </row>
    <row r="394" spans="1:23" ht="23.25" customHeight="1" thickBot="1" x14ac:dyDescent="0.3">
      <c r="A394" s="84" t="s">
        <v>223</v>
      </c>
      <c r="B394" s="85"/>
      <c r="C394" s="60"/>
      <c r="D394" s="60"/>
      <c r="E394" s="60"/>
      <c r="F394" s="61">
        <f>SUM(F6:F393)</f>
        <v>463924.69999999995</v>
      </c>
      <c r="G394" s="62">
        <f>SUM(G6:G393)</f>
        <v>0</v>
      </c>
      <c r="H394" s="62"/>
      <c r="I394" s="86">
        <f t="shared" ref="I394:S394" si="53">SUM(I6:I393)</f>
        <v>503785.4</v>
      </c>
      <c r="J394" s="88" t="e">
        <f t="shared" si="53"/>
        <v>#REF!</v>
      </c>
      <c r="K394" s="63">
        <f t="shared" si="53"/>
        <v>378110.5</v>
      </c>
      <c r="L394" s="63">
        <f t="shared" si="53"/>
        <v>16410.899999999998</v>
      </c>
      <c r="M394" s="63">
        <f t="shared" si="53"/>
        <v>69403.300000000017</v>
      </c>
      <c r="N394" s="63">
        <f t="shared" si="53"/>
        <v>422084</v>
      </c>
      <c r="O394" s="63">
        <f t="shared" si="53"/>
        <v>350281.6</v>
      </c>
      <c r="P394" s="63">
        <f t="shared" si="53"/>
        <v>5745.5999999999985</v>
      </c>
      <c r="Q394" s="63">
        <f t="shared" si="53"/>
        <v>9062.7000000000007</v>
      </c>
      <c r="R394" s="63">
        <f t="shared" si="53"/>
        <v>56994.099999999991</v>
      </c>
      <c r="S394" s="63">
        <f t="shared" si="53"/>
        <v>41840.700000000004</v>
      </c>
      <c r="T394" s="64"/>
      <c r="U394" s="65"/>
      <c r="V394" s="66">
        <f>SUM(V6:V393)</f>
        <v>422083.99999999988</v>
      </c>
      <c r="W394" s="67"/>
    </row>
    <row r="395" spans="1:23" ht="17.25" thickTop="1" x14ac:dyDescent="0.25">
      <c r="A395" s="68"/>
      <c r="B395" s="69"/>
      <c r="C395" s="68"/>
      <c r="D395" s="70"/>
      <c r="E395" s="71"/>
      <c r="F395" s="72"/>
      <c r="G395" s="72"/>
      <c r="H395" s="72"/>
      <c r="I395" s="87"/>
      <c r="J395" s="89"/>
      <c r="K395" s="73"/>
      <c r="L395" s="73"/>
      <c r="M395" s="73"/>
      <c r="N395" s="74"/>
      <c r="O395" s="74"/>
      <c r="P395" s="74"/>
      <c r="Q395" s="74"/>
      <c r="R395" s="74"/>
      <c r="S395" s="75"/>
      <c r="T395" s="76"/>
      <c r="U395" s="77"/>
      <c r="V395" s="78"/>
      <c r="W395" s="76"/>
    </row>
    <row r="396" spans="1:23" x14ac:dyDescent="0.2">
      <c r="I396" s="90"/>
      <c r="J396" s="91"/>
    </row>
    <row r="397" spans="1:23" x14ac:dyDescent="0.2">
      <c r="I397" s="90"/>
      <c r="J397" s="91"/>
    </row>
    <row r="400" spans="1:23" x14ac:dyDescent="0.2">
      <c r="Q400" s="83"/>
    </row>
  </sheetData>
  <mergeCells count="351">
    <mergeCell ref="A1:W1"/>
    <mergeCell ref="D2:S2"/>
    <mergeCell ref="A3:A5"/>
    <mergeCell ref="B3:B5"/>
    <mergeCell ref="C3:C5"/>
    <mergeCell ref="D3:G3"/>
    <mergeCell ref="H3:H5"/>
    <mergeCell ref="I3:I5"/>
    <mergeCell ref="J3:J5"/>
    <mergeCell ref="K3:K5"/>
    <mergeCell ref="D4:D5"/>
    <mergeCell ref="E4:E5"/>
    <mergeCell ref="F4:F5"/>
    <mergeCell ref="G4:G5"/>
    <mergeCell ref="N4:R4"/>
    <mergeCell ref="S4:S5"/>
    <mergeCell ref="L3:L5"/>
    <mergeCell ref="M3:M5"/>
    <mergeCell ref="N3:S3"/>
    <mergeCell ref="I6:I7"/>
    <mergeCell ref="J6:J7"/>
    <mergeCell ref="U6:U7"/>
    <mergeCell ref="J8:J9"/>
    <mergeCell ref="I9:I10"/>
    <mergeCell ref="U9:U10"/>
    <mergeCell ref="J10:J13"/>
    <mergeCell ref="U12:U13"/>
    <mergeCell ref="W3:W5"/>
    <mergeCell ref="T3:T5"/>
    <mergeCell ref="U3:U5"/>
    <mergeCell ref="V3:V5"/>
    <mergeCell ref="I19:I21"/>
    <mergeCell ref="J19:J21"/>
    <mergeCell ref="U19:U21"/>
    <mergeCell ref="I22:I23"/>
    <mergeCell ref="J22:J23"/>
    <mergeCell ref="U22:U23"/>
    <mergeCell ref="I14:I15"/>
    <mergeCell ref="J14:J15"/>
    <mergeCell ref="U14:U15"/>
    <mergeCell ref="I16:I17"/>
    <mergeCell ref="J16:J17"/>
    <mergeCell ref="U16:U17"/>
    <mergeCell ref="I31:I33"/>
    <mergeCell ref="J31:J33"/>
    <mergeCell ref="U31:U33"/>
    <mergeCell ref="I35:I36"/>
    <mergeCell ref="J35:J36"/>
    <mergeCell ref="U35:U36"/>
    <mergeCell ref="I24:I26"/>
    <mergeCell ref="J24:J26"/>
    <mergeCell ref="U24:U26"/>
    <mergeCell ref="I28:I30"/>
    <mergeCell ref="J28:J30"/>
    <mergeCell ref="U28:U30"/>
    <mergeCell ref="J43:J45"/>
    <mergeCell ref="I45:I48"/>
    <mergeCell ref="U45:U48"/>
    <mergeCell ref="J46:J47"/>
    <mergeCell ref="J56:J57"/>
    <mergeCell ref="I57:I58"/>
    <mergeCell ref="U57:U58"/>
    <mergeCell ref="I37:I38"/>
    <mergeCell ref="J37:J38"/>
    <mergeCell ref="U37:U38"/>
    <mergeCell ref="I39:I41"/>
    <mergeCell ref="J39:J40"/>
    <mergeCell ref="U39:U41"/>
    <mergeCell ref="J41:J42"/>
    <mergeCell ref="I65:I67"/>
    <mergeCell ref="U65:U67"/>
    <mergeCell ref="J67:J68"/>
    <mergeCell ref="I69:I70"/>
    <mergeCell ref="J69:J70"/>
    <mergeCell ref="U69:U70"/>
    <mergeCell ref="I59:I60"/>
    <mergeCell ref="J59:J60"/>
    <mergeCell ref="U59:U60"/>
    <mergeCell ref="I61:I63"/>
    <mergeCell ref="J61:J62"/>
    <mergeCell ref="U61:U63"/>
    <mergeCell ref="J76:J78"/>
    <mergeCell ref="I77:I78"/>
    <mergeCell ref="U77:U78"/>
    <mergeCell ref="I80:I81"/>
    <mergeCell ref="J80:J81"/>
    <mergeCell ref="U80:U81"/>
    <mergeCell ref="I71:I72"/>
    <mergeCell ref="J71:J72"/>
    <mergeCell ref="U71:U72"/>
    <mergeCell ref="I74:I75"/>
    <mergeCell ref="J74:J75"/>
    <mergeCell ref="U74:U75"/>
    <mergeCell ref="I95:I96"/>
    <mergeCell ref="U95:U96"/>
    <mergeCell ref="I97:I98"/>
    <mergeCell ref="U97:U98"/>
    <mergeCell ref="J98:J99"/>
    <mergeCell ref="I100:I101"/>
    <mergeCell ref="U100:U101"/>
    <mergeCell ref="J101:J102"/>
    <mergeCell ref="I83:I84"/>
    <mergeCell ref="U83:U84"/>
    <mergeCell ref="I85:I87"/>
    <mergeCell ref="J85:J86"/>
    <mergeCell ref="U85:U87"/>
    <mergeCell ref="I88:I89"/>
    <mergeCell ref="U88:U89"/>
    <mergeCell ref="J89:J92"/>
    <mergeCell ref="I109:I110"/>
    <mergeCell ref="J109:J110"/>
    <mergeCell ref="U109:U110"/>
    <mergeCell ref="J111:J112"/>
    <mergeCell ref="I113:I114"/>
    <mergeCell ref="J113:J114"/>
    <mergeCell ref="U113:U114"/>
    <mergeCell ref="I104:I105"/>
    <mergeCell ref="J104:J105"/>
    <mergeCell ref="U104:U105"/>
    <mergeCell ref="I107:I108"/>
    <mergeCell ref="J107:J108"/>
    <mergeCell ref="U107:U108"/>
    <mergeCell ref="I122:I124"/>
    <mergeCell ref="U122:U124"/>
    <mergeCell ref="J123:J124"/>
    <mergeCell ref="J125:J127"/>
    <mergeCell ref="I127:I128"/>
    <mergeCell ref="U127:U128"/>
    <mergeCell ref="J116:J117"/>
    <mergeCell ref="I117:I118"/>
    <mergeCell ref="U117:U118"/>
    <mergeCell ref="I119:I120"/>
    <mergeCell ref="J119:J120"/>
    <mergeCell ref="U119:U120"/>
    <mergeCell ref="I135:I137"/>
    <mergeCell ref="J135:J137"/>
    <mergeCell ref="U135:U137"/>
    <mergeCell ref="I141:I142"/>
    <mergeCell ref="J141:J142"/>
    <mergeCell ref="U141:U142"/>
    <mergeCell ref="I129:I131"/>
    <mergeCell ref="J129:J131"/>
    <mergeCell ref="U129:U131"/>
    <mergeCell ref="I133:I134"/>
    <mergeCell ref="J133:J134"/>
    <mergeCell ref="U133:U134"/>
    <mergeCell ref="I150:I151"/>
    <mergeCell ref="J150:J151"/>
    <mergeCell ref="U151:U152"/>
    <mergeCell ref="I153:I154"/>
    <mergeCell ref="J153:J154"/>
    <mergeCell ref="U153:U154"/>
    <mergeCell ref="I143:I147"/>
    <mergeCell ref="J143:J147"/>
    <mergeCell ref="U143:U147"/>
    <mergeCell ref="I148:I149"/>
    <mergeCell ref="J148:J149"/>
    <mergeCell ref="U148:U149"/>
    <mergeCell ref="I163:I164"/>
    <mergeCell ref="J163:J164"/>
    <mergeCell ref="U163:U164"/>
    <mergeCell ref="I167:I169"/>
    <mergeCell ref="J167:J169"/>
    <mergeCell ref="U167:U169"/>
    <mergeCell ref="I158:I159"/>
    <mergeCell ref="J158:J159"/>
    <mergeCell ref="U158:U159"/>
    <mergeCell ref="I160:I161"/>
    <mergeCell ref="J160:J161"/>
    <mergeCell ref="U160:U161"/>
    <mergeCell ref="I174:I176"/>
    <mergeCell ref="J174:J176"/>
    <mergeCell ref="U174:U176"/>
    <mergeCell ref="I178:I179"/>
    <mergeCell ref="J178:J179"/>
    <mergeCell ref="U178:U179"/>
    <mergeCell ref="I170:I171"/>
    <mergeCell ref="J170:J171"/>
    <mergeCell ref="U170:U171"/>
    <mergeCell ref="I172:I173"/>
    <mergeCell ref="J172:J173"/>
    <mergeCell ref="U172:U173"/>
    <mergeCell ref="I190:I191"/>
    <mergeCell ref="J190:J191"/>
    <mergeCell ref="U190:U191"/>
    <mergeCell ref="I192:I193"/>
    <mergeCell ref="J192:J193"/>
    <mergeCell ref="U192:U193"/>
    <mergeCell ref="I180:I182"/>
    <mergeCell ref="J180:J182"/>
    <mergeCell ref="U180:U182"/>
    <mergeCell ref="I185:I189"/>
    <mergeCell ref="J185:J189"/>
    <mergeCell ref="U185:U189"/>
    <mergeCell ref="I198:I199"/>
    <mergeCell ref="J198:J199"/>
    <mergeCell ref="U198:U199"/>
    <mergeCell ref="I200:I201"/>
    <mergeCell ref="J200:J201"/>
    <mergeCell ref="U200:U201"/>
    <mergeCell ref="I194:I195"/>
    <mergeCell ref="J194:J195"/>
    <mergeCell ref="U194:U195"/>
    <mergeCell ref="I196:I197"/>
    <mergeCell ref="J196:J197"/>
    <mergeCell ref="U196:U197"/>
    <mergeCell ref="I213:I214"/>
    <mergeCell ref="J213:J214"/>
    <mergeCell ref="U213:U214"/>
    <mergeCell ref="I215:I218"/>
    <mergeCell ref="J215:J218"/>
    <mergeCell ref="U216:U218"/>
    <mergeCell ref="I203:I205"/>
    <mergeCell ref="J203:J205"/>
    <mergeCell ref="U205:U206"/>
    <mergeCell ref="I208:I212"/>
    <mergeCell ref="J208:J212"/>
    <mergeCell ref="U208:U212"/>
    <mergeCell ref="I223:I224"/>
    <mergeCell ref="J223:J224"/>
    <mergeCell ref="U223:U224"/>
    <mergeCell ref="I225:I226"/>
    <mergeCell ref="J225:J226"/>
    <mergeCell ref="U225:U226"/>
    <mergeCell ref="I219:I220"/>
    <mergeCell ref="J219:J220"/>
    <mergeCell ref="U219:U220"/>
    <mergeCell ref="I221:I222"/>
    <mergeCell ref="J221:J222"/>
    <mergeCell ref="U221:U222"/>
    <mergeCell ref="I233:I234"/>
    <mergeCell ref="J233:J234"/>
    <mergeCell ref="U233:U234"/>
    <mergeCell ref="I235:I236"/>
    <mergeCell ref="J235:J236"/>
    <mergeCell ref="U235:U236"/>
    <mergeCell ref="I227:I229"/>
    <mergeCell ref="J227:J229"/>
    <mergeCell ref="U227:U229"/>
    <mergeCell ref="I230:I232"/>
    <mergeCell ref="J230:J232"/>
    <mergeCell ref="U230:U232"/>
    <mergeCell ref="I244:I245"/>
    <mergeCell ref="J244:J245"/>
    <mergeCell ref="U244:U245"/>
    <mergeCell ref="I246:I247"/>
    <mergeCell ref="J246:J247"/>
    <mergeCell ref="U246:U247"/>
    <mergeCell ref="I238:I239"/>
    <mergeCell ref="J238:J239"/>
    <mergeCell ref="U239:U240"/>
    <mergeCell ref="I241:I242"/>
    <mergeCell ref="J241:J242"/>
    <mergeCell ref="U241:U242"/>
    <mergeCell ref="I255:I256"/>
    <mergeCell ref="J255:J256"/>
    <mergeCell ref="U255:U256"/>
    <mergeCell ref="I257:I258"/>
    <mergeCell ref="J257:J258"/>
    <mergeCell ref="U257:U258"/>
    <mergeCell ref="I248:I250"/>
    <mergeCell ref="J248:J250"/>
    <mergeCell ref="U248:U250"/>
    <mergeCell ref="I251:I252"/>
    <mergeCell ref="J251:J252"/>
    <mergeCell ref="U251:U253"/>
    <mergeCell ref="I264:I266"/>
    <mergeCell ref="J264:J266"/>
    <mergeCell ref="U264:U266"/>
    <mergeCell ref="I267:I268"/>
    <mergeCell ref="J267:J268"/>
    <mergeCell ref="U267:U268"/>
    <mergeCell ref="I259:I261"/>
    <mergeCell ref="J259:J261"/>
    <mergeCell ref="U259:U261"/>
    <mergeCell ref="I262:I263"/>
    <mergeCell ref="J262:J263"/>
    <mergeCell ref="U262:U263"/>
    <mergeCell ref="I274:I275"/>
    <mergeCell ref="J274:J275"/>
    <mergeCell ref="U274:U275"/>
    <mergeCell ref="I276:I277"/>
    <mergeCell ref="J276:J277"/>
    <mergeCell ref="U276:U277"/>
    <mergeCell ref="I269:I270"/>
    <mergeCell ref="J269:J270"/>
    <mergeCell ref="U269:U270"/>
    <mergeCell ref="I272:I273"/>
    <mergeCell ref="J272:J273"/>
    <mergeCell ref="U272:U273"/>
    <mergeCell ref="I355:I356"/>
    <mergeCell ref="J355:J356"/>
    <mergeCell ref="U355:U356"/>
    <mergeCell ref="I357:I358"/>
    <mergeCell ref="J357:J358"/>
    <mergeCell ref="U357:U358"/>
    <mergeCell ref="I278:I279"/>
    <mergeCell ref="J278:J279"/>
    <mergeCell ref="U278:U279"/>
    <mergeCell ref="I352:I353"/>
    <mergeCell ref="J352:J353"/>
    <mergeCell ref="U352:U353"/>
    <mergeCell ref="I363:I364"/>
    <mergeCell ref="J363:J364"/>
    <mergeCell ref="U363:U364"/>
    <mergeCell ref="I365:I366"/>
    <mergeCell ref="J365:J366"/>
    <mergeCell ref="U365:U366"/>
    <mergeCell ref="I359:I360"/>
    <mergeCell ref="J359:J360"/>
    <mergeCell ref="U359:U360"/>
    <mergeCell ref="I361:I362"/>
    <mergeCell ref="J361:J362"/>
    <mergeCell ref="U361:U362"/>
    <mergeCell ref="I371:I372"/>
    <mergeCell ref="J371:J372"/>
    <mergeCell ref="U371:U372"/>
    <mergeCell ref="I373:I374"/>
    <mergeCell ref="J373:J374"/>
    <mergeCell ref="U373:U374"/>
    <mergeCell ref="I367:I368"/>
    <mergeCell ref="J367:J368"/>
    <mergeCell ref="U367:U368"/>
    <mergeCell ref="I369:I370"/>
    <mergeCell ref="J369:J370"/>
    <mergeCell ref="U369:U370"/>
    <mergeCell ref="I383:I384"/>
    <mergeCell ref="J383:J384"/>
    <mergeCell ref="U383:U384"/>
    <mergeCell ref="I385:I386"/>
    <mergeCell ref="J385:J386"/>
    <mergeCell ref="U385:U386"/>
    <mergeCell ref="I375:I376"/>
    <mergeCell ref="J375:J376"/>
    <mergeCell ref="U375:U376"/>
    <mergeCell ref="I379:I380"/>
    <mergeCell ref="J379:J380"/>
    <mergeCell ref="I381:I382"/>
    <mergeCell ref="J381:J382"/>
    <mergeCell ref="U381:U382"/>
    <mergeCell ref="A394:B394"/>
    <mergeCell ref="I394:I395"/>
    <mergeCell ref="J394:J395"/>
    <mergeCell ref="I396:I397"/>
    <mergeCell ref="J396:J397"/>
    <mergeCell ref="I389:I390"/>
    <mergeCell ref="J389:J390"/>
    <mergeCell ref="U389:U390"/>
    <mergeCell ref="I391:I392"/>
    <mergeCell ref="J391:J392"/>
    <mergeCell ref="U391:U392"/>
  </mergeCells>
  <printOptions horizontalCentered="1"/>
  <pageMargins left="0.35433070866141736" right="0.27559055118110237" top="0.35433070866141736" bottom="0.43307086614173229" header="0.31496062992125984" footer="0.31496062992125984"/>
  <pageSetup paperSize="9" scale="95" orientation="portrait" r:id="rId1"/>
  <colBreaks count="1" manualBreakCount="1">
    <brk id="2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Như Học</vt:lpstr>
      <vt:lpstr>'Như Học'!Print_Area</vt:lpstr>
      <vt:lpstr>'Như Học'!Print_Titles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dcterms:created xsi:type="dcterms:W3CDTF">2026-02-05T11:22:28Z</dcterms:created>
  <dcterms:modified xsi:type="dcterms:W3CDTF">2026-02-06T03:17:02Z</dcterms:modified>
</cp:coreProperties>
</file>