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9420" windowHeight="11020" activeTab="4"/>
  </bookViews>
  <sheets>
    <sheet name="can_doi" sheetId="1" r:id="rId1"/>
    <sheet name="THU" sheetId="2" r:id="rId2"/>
    <sheet name="CHI" sheetId="3" r:id="rId3"/>
    <sheet name="ĐT" sheetId="5" r:id="rId4"/>
    <sheet name="TCK" sheetId="4" r:id="rId5"/>
  </sheets>
  <definedNames>
    <definedName name="_xlnm.Print_Area" localSheetId="2">CHI!$A$1:$E$21</definedName>
    <definedName name="_xlnm.Print_Area" localSheetId="1">THU!$A$1:$E$31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5" l="1"/>
  <c r="G13" i="5"/>
  <c r="G14" i="5"/>
  <c r="G15" i="5"/>
  <c r="G16" i="5"/>
  <c r="G17" i="5"/>
  <c r="G18" i="5"/>
  <c r="G19" i="5"/>
  <c r="G20" i="5"/>
  <c r="G21" i="5"/>
  <c r="G11" i="5"/>
  <c r="E12" i="5"/>
  <c r="E13" i="5"/>
  <c r="E14" i="5"/>
  <c r="E15" i="5"/>
  <c r="E16" i="5"/>
  <c r="E17" i="5"/>
  <c r="E18" i="5"/>
  <c r="E19" i="5"/>
  <c r="E20" i="5"/>
  <c r="E21" i="5"/>
  <c r="C10" i="5"/>
  <c r="E8" i="3"/>
  <c r="C12" i="3"/>
  <c r="E9" i="2" l="1"/>
  <c r="D9" i="2"/>
  <c r="D29" i="2"/>
  <c r="C9" i="1" l="1"/>
  <c r="I22" i="5" l="1"/>
  <c r="E11" i="5"/>
  <c r="E10" i="5" s="1"/>
  <c r="E9" i="5" s="1"/>
  <c r="J10" i="5"/>
  <c r="H10" i="5"/>
  <c r="G10" i="5"/>
  <c r="G9" i="5" s="1"/>
  <c r="F10" i="5"/>
  <c r="F9" i="5" s="1"/>
  <c r="D10" i="5"/>
  <c r="C9" i="5"/>
  <c r="J9" i="5"/>
  <c r="H9" i="5"/>
  <c r="D9" i="5"/>
  <c r="I10" i="5" l="1"/>
  <c r="I9" i="5" s="1"/>
  <c r="C11" i="3"/>
  <c r="C13" i="3"/>
  <c r="C14" i="3"/>
  <c r="C15" i="3"/>
  <c r="C16" i="3"/>
  <c r="C17" i="3"/>
  <c r="C18" i="3"/>
  <c r="C19" i="3"/>
  <c r="C20" i="3"/>
  <c r="C21" i="3"/>
  <c r="C22" i="3"/>
  <c r="D8" i="2"/>
  <c r="D18" i="2"/>
  <c r="D17" i="2" s="1"/>
  <c r="D24" i="2" l="1"/>
  <c r="E29" i="2"/>
  <c r="E18" i="2"/>
  <c r="E17" i="2" s="1"/>
  <c r="C10" i="3" l="1"/>
  <c r="E8" i="2"/>
  <c r="E7" i="2" s="1"/>
  <c r="C8" i="3" l="1"/>
  <c r="D7" i="2" l="1"/>
  <c r="C6" i="1"/>
  <c r="F6" i="1"/>
</calcChain>
</file>

<file path=xl/sharedStrings.xml><?xml version="1.0" encoding="utf-8"?>
<sst xmlns="http://schemas.openxmlformats.org/spreadsheetml/2006/main" count="163" uniqueCount="125">
  <si>
    <t>NỘI DUNG</t>
  </si>
  <si>
    <t>TỔNG SỐ CHI</t>
  </si>
  <si>
    <t>STT</t>
  </si>
  <si>
    <t>A</t>
  </si>
  <si>
    <t>B</t>
  </si>
  <si>
    <t>I</t>
  </si>
  <si>
    <t>- Thu bổ sung cân đối</t>
  </si>
  <si>
    <t>- Thu bổ sung có mục tiêu</t>
  </si>
  <si>
    <t>Thu chuyển nguồn</t>
  </si>
  <si>
    <t>II</t>
  </si>
  <si>
    <t>Chi đầu tư phát triển</t>
  </si>
  <si>
    <t>Chi thường xuyên</t>
  </si>
  <si>
    <t>THU NSNN</t>
  </si>
  <si>
    <t>THU NSX</t>
  </si>
  <si>
    <t>TỔNG THU</t>
  </si>
  <si>
    <t xml:space="preserve">Các khoản thu 100% </t>
  </si>
  <si>
    <t>Phí, lệ phí</t>
  </si>
  <si>
    <t>Thu từ quỹ đất công ích và thu hoa lợi công sản khác</t>
  </si>
  <si>
    <t>Thu từ hoạt động kinh tế và sự nghiệp</t>
  </si>
  <si>
    <t>Thu phạt, tịch thu khác theo quy định</t>
  </si>
  <si>
    <t>Thu từ tài sản được xác lập quyền sở hữu của nhà nước theo quy định</t>
  </si>
  <si>
    <t>Đóng góp của nhân dân theo quy định</t>
  </si>
  <si>
    <t>Đóng góp tự nguyện của các tổ chức, cá nhân</t>
  </si>
  <si>
    <t>Thu khác</t>
  </si>
  <si>
    <t>Các khoản thu phân chia theo tỷ lệ phần trăm (%)</t>
  </si>
  <si>
    <t>Các khoản thu phân chia</t>
  </si>
  <si>
    <t>- Thuế sử dụng đất phi nông nghiệp</t>
  </si>
  <si>
    <t>2</t>
  </si>
  <si>
    <t>Các khoản thu phân chia khác do cấp tỉnh quy định</t>
  </si>
  <si>
    <t>III</t>
  </si>
  <si>
    <t>IV</t>
  </si>
  <si>
    <t>V</t>
  </si>
  <si>
    <t>Thu kết dư ngân sách năm trước</t>
  </si>
  <si>
    <t>VI</t>
  </si>
  <si>
    <t>Thu bổ sung từ ngân sách cấp trên</t>
  </si>
  <si>
    <t>TỔNG SỐ</t>
  </si>
  <si>
    <t>TỔNG CHI</t>
  </si>
  <si>
    <t xml:space="preserve">Trong đó </t>
  </si>
  <si>
    <t>Chi giáo dục</t>
  </si>
  <si>
    <t>Chi văn hóa, thông tin</t>
  </si>
  <si>
    <t>Chi phát thanh, truyền thanh</t>
  </si>
  <si>
    <t>Chi thể dục thể thao</t>
  </si>
  <si>
    <t>Chi bảo vệ môi trường</t>
  </si>
  <si>
    <t>Chi các hoạt động kinh tế</t>
  </si>
  <si>
    <t xml:space="preserve">Chi hoạt động của cơ quan quản lý Nhà nước, Đảng, đoàn thể </t>
  </si>
  <si>
    <t>Chi cho công tác xã hội</t>
  </si>
  <si>
    <t>NỘI DUNG THU</t>
  </si>
  <si>
    <t>DỰ TOÁN</t>
  </si>
  <si>
    <t>NỘI DUNG CHI</t>
  </si>
  <si>
    <t>TỔNG SỐ THU</t>
  </si>
  <si>
    <t>- Bổ sung cân đối</t>
  </si>
  <si>
    <t>- Bổ sung có mục tiêu</t>
  </si>
  <si>
    <t>Các khoản thu xã hưởng 100%</t>
  </si>
  <si>
    <t>Các khoản thu phân chia theo tỷ lệ</t>
  </si>
  <si>
    <t xml:space="preserve">Thu bổ sung </t>
  </si>
  <si>
    <t xml:space="preserve">Thu chuyển nguồn </t>
  </si>
  <si>
    <t>Dự phòng</t>
  </si>
  <si>
    <t>1=2+3</t>
  </si>
  <si>
    <t>ĐẦU TƯ PHÁT TRIỂN</t>
  </si>
  <si>
    <t>THƯỜNG XUYÊN</t>
  </si>
  <si>
    <t>Thu viện trợ không hoàn lại trực tiếp cho xã</t>
  </si>
  <si>
    <t>- Thuế GTGT</t>
  </si>
  <si>
    <t>- Thuế thu nhập cá nhân</t>
  </si>
  <si>
    <t>- Các khoản thu điều tiết khác</t>
  </si>
  <si>
    <t>Dự phòng ngân sách</t>
  </si>
  <si>
    <t>Sự nghiệp y tế</t>
  </si>
  <si>
    <t>- Thu tiền sử dụng đất</t>
  </si>
  <si>
    <t>Chi khác</t>
  </si>
  <si>
    <t>Chi công tác dân quân tự vệ, trật tự an toàn xã hội</t>
  </si>
  <si>
    <t>(Dự toán đã được Hội đồng nhân dân quyết định)</t>
  </si>
  <si>
    <t>Biểu số 108/CK TC-NSNN</t>
  </si>
  <si>
    <t>Biểu số 109/CK TC-NSNN</t>
  </si>
  <si>
    <t>Biểu số 110/CK TC-NSNN</t>
  </si>
  <si>
    <t>Biểu số 112/CK TC-NSNN</t>
  </si>
  <si>
    <t>Đơn vị: 1000 đồng</t>
  </si>
  <si>
    <t>THU</t>
  </si>
  <si>
    <t>CHI</t>
  </si>
  <si>
    <t>CHÊNH LỆCH (+) (-)</t>
  </si>
  <si>
    <t xml:space="preserve">1. Các quỹ tài chính nhà nước ngoài ngân sách </t>
  </si>
  <si>
    <t>2. Các hoạt động sự nghiệp</t>
  </si>
  <si>
    <t>Ghi chú: Chênh lệch (+) thu lớn hơn chi</t>
  </si>
  <si>
    <t>Chênh lệch (-) thu nhỏ hơn chi</t>
  </si>
  <si>
    <t>UBND PHƯỜNG THẠCH KHÔI</t>
  </si>
  <si>
    <t>Đơn vị tính: 1000 đồng</t>
  </si>
  <si>
    <t>Tên công trình</t>
  </si>
  <si>
    <t>Thời gian khởi công - hoàn thành</t>
  </si>
  <si>
    <t>Tổng dự toán được duyệt</t>
  </si>
  <si>
    <t>Tổng số</t>
  </si>
  <si>
    <t>Trong đó thanh toán khối lượng năm trước</t>
  </si>
  <si>
    <t>Chia theo nguồn vốn</t>
  </si>
  <si>
    <t>Trong đó nguồn đóng góp của dân</t>
  </si>
  <si>
    <t>Nguồn cân đối ngân sách</t>
  </si>
  <si>
    <t>Nguồn đóng góp</t>
  </si>
  <si>
    <t>1. Công trình chuyển tiếp</t>
  </si>
  <si>
    <t>Trong đó: hoàn thành trong năm</t>
  </si>
  <si>
    <t>2. Công trình khởi công mới</t>
  </si>
  <si>
    <t>Biểu số 111/CK TC-NSNN</t>
  </si>
  <si>
    <t>Đơn vị: nghìn đồng</t>
  </si>
  <si>
    <t>- Tiền cho thuê đất, thuê mặt nước</t>
  </si>
  <si>
    <r>
      <t>DỰ TOÁN THU NGÂN SÁCH XÃ NĂM 2026</t>
    </r>
    <r>
      <rPr>
        <i/>
        <sz val="13"/>
        <color indexed="8"/>
        <rFont val="Times New Roman"/>
        <family val="1"/>
      </rPr>
      <t xml:space="preserve">
(Dự toán đã được Hội đồng nhân dân quyết định)</t>
    </r>
  </si>
  <si>
    <t>DỰ TOÁN NĂM 2026</t>
  </si>
  <si>
    <t>CÂN ĐỐI DỰ TOÁN NGÂN SÁCH XÃ NĂM 2026</t>
  </si>
  <si>
    <r>
      <t xml:space="preserve">DỰ TOÁN CHI NGÂN SÁCH XÃ NĂM 2026
</t>
    </r>
    <r>
      <rPr>
        <i/>
        <sz val="13"/>
        <color indexed="8"/>
        <rFont val="Times New Roman"/>
        <family val="1"/>
      </rPr>
      <t>(Dự toán đã được Hội đồng nhân dân quyết định)</t>
    </r>
  </si>
  <si>
    <t>Đơn vị tính: nghìn đồng</t>
  </si>
  <si>
    <t>Chi khoa học và công nghệ</t>
  </si>
  <si>
    <t>Giá trị thực hiện đến 31/12/2025</t>
  </si>
  <si>
    <r>
      <t xml:space="preserve">DỰ TOÁN CHI ĐẦU TƯ PHÁT TRIỂN NĂM 2026
</t>
    </r>
    <r>
      <rPr>
        <i/>
        <sz val="12"/>
        <color indexed="8"/>
        <rFont val="Times New Roman"/>
        <family val="1"/>
      </rPr>
      <t>(Dự toán đã được Hội đồng nhân dân quyết định)</t>
    </r>
  </si>
  <si>
    <t>Giá trị đã thanh toán đến 31/12/2025</t>
  </si>
  <si>
    <t>Dự toán năm 2026</t>
  </si>
  <si>
    <t>KẾ HOẠCH THU, CHI CÁC HOẠT ĐỘNG TÀI CHÍNH KHÁC NĂM 2026</t>
  </si>
  <si>
    <t>Cải tạo, sửa chữa trụ sở Đảng ủy, HĐND,UBND phường Thạch Khôi, TP Hải Dương</t>
  </si>
  <si>
    <t>2024 - 2025</t>
  </si>
  <si>
    <t>Xây dựng nhà văn hóa tổ dân phố Qua Bộ, phường Thạch Khôi, thành phố Hải Phòng</t>
  </si>
  <si>
    <t>2025-2026</t>
  </si>
  <si>
    <t>Sửa chữa phòng làm việc trụ sở Công an phường Thạch Khôi cũ và mới (phục vụ nhu cầu cơ sở vật chất sau sáp nhập)</t>
  </si>
  <si>
    <t>Xây dựng hệ thống điện chiếu sáng đường trục QL37 đoạn từ Chợ Cá đến giáp nút giao đường Võ Nguyên Giáp, Phường Thạch Khôi, thành phố Hải Phòng</t>
  </si>
  <si>
    <t>Cải tạo sửa chữa nhà lớp học và các hạng mục phụ trợ Trường mầm non Gia Xuyên</t>
  </si>
  <si>
    <t>Cải tạo, sửa chữa cơ sở vật chất trường THCS Liên Hồng</t>
  </si>
  <si>
    <t>Xây dựng mới nhà đa năng, Nhà phục vụ học tập, hạng mục phụ trợ Trường tiểu học Gia Xuyên</t>
  </si>
  <si>
    <t>Mở rộng đường Lý Thái Tông kéo dài (đoạn từ Khu đô thị Quang Giáp đến Ngã ba Phú Tảo)</t>
  </si>
  <si>
    <t>Cải tạo, chỉnh trang đường Thạch Khôi</t>
  </si>
  <si>
    <t>Sửa chữa cơ sở vật chất trường THCS Gia Xuyên, phường Thạch Khôi</t>
  </si>
  <si>
    <t xml:space="preserve">Cải tạo, sửa chữa nhà để xe giáo viên và lắp đặt mái che di động trường mầm non Liên Hồng </t>
  </si>
  <si>
    <t>ƯỚC THỰC HIỆN NĂM 2025</t>
  </si>
  <si>
    <t>KẾ HOẠCH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</si>
</sst>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,##0.000"/>
    <numFmt numFmtId="166" formatCode="_-* #,##0\ _₫_-;\-* #,##0\ _₫_-;_-* &quot;-&quot;??\ _₫_-;_-@_-"/>
    <numFmt numFmtId="167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b/>
      <sz val="13"/>
      <color indexed="8"/>
      <name val="Times New Roman"/>
      <family val="1"/>
    </font>
    <font>
      <sz val="13"/>
      <color indexed="63"/>
      <name val="Times New Roman"/>
      <family val="1"/>
    </font>
    <font>
      <b/>
      <sz val="12"/>
      <color indexed="8"/>
      <name val="Times New Roman"/>
      <family val="1"/>
    </font>
    <font>
      <sz val="12"/>
      <color indexed="63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63"/>
      <name val="Times New Roman"/>
      <family val="1"/>
    </font>
    <font>
      <i/>
      <sz val="12"/>
      <color indexed="8"/>
      <name val="Times New Roman"/>
      <family val="1"/>
    </font>
    <font>
      <i/>
      <sz val="13"/>
      <color indexed="8"/>
      <name val="Times New Roman"/>
      <family val="1"/>
    </font>
    <font>
      <b/>
      <sz val="14"/>
      <color indexed="8"/>
      <name val="Times New Roman"/>
      <family val="1"/>
    </font>
    <font>
      <i/>
      <sz val="14"/>
      <color indexed="8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3"/>
      <color indexed="63"/>
      <name val="Times New Roman"/>
      <family val="1"/>
    </font>
    <font>
      <sz val="11"/>
      <color indexed="63"/>
      <name val="Calibri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222222"/>
      <name val="Times New Roman"/>
      <family val="1"/>
    </font>
    <font>
      <b/>
      <sz val="12"/>
      <color rgb="FF222222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  <font>
      <i/>
      <sz val="12"/>
      <color rgb="FF222222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6" fillId="0" borderId="0" applyFont="0" applyFill="0" applyBorder="0" applyAlignment="0" applyProtection="0"/>
    <xf numFmtId="0" fontId="17" fillId="0" borderId="0"/>
    <xf numFmtId="0" fontId="17" fillId="0" borderId="0"/>
  </cellStyleXfs>
  <cellXfs count="91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3" fontId="14" fillId="0" borderId="2" xfId="0" applyNumberFormat="1" applyFont="1" applyBorder="1" applyAlignment="1">
      <alignment vertical="center" wrapText="1"/>
    </xf>
    <xf numFmtId="3" fontId="13" fillId="0" borderId="2" xfId="0" applyNumberFormat="1" applyFont="1" applyBorder="1" applyAlignment="1">
      <alignment vertical="center" wrapText="1"/>
    </xf>
    <xf numFmtId="3" fontId="6" fillId="0" borderId="2" xfId="0" applyNumberFormat="1" applyFont="1" applyBorder="1" applyAlignment="1">
      <alignment horizontal="right" vertical="center" wrapText="1"/>
    </xf>
    <xf numFmtId="3" fontId="14" fillId="0" borderId="2" xfId="0" applyNumberFormat="1" applyFont="1" applyBorder="1" applyAlignment="1">
      <alignment horizontal="right" vertical="center" wrapText="1"/>
    </xf>
    <xf numFmtId="3" fontId="13" fillId="0" borderId="2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 vertical="center" wrapText="1"/>
    </xf>
    <xf numFmtId="165" fontId="4" fillId="0" borderId="0" xfId="0" applyNumberFormat="1" applyFont="1"/>
    <xf numFmtId="0" fontId="3" fillId="0" borderId="0" xfId="0" applyFont="1" applyAlignment="1">
      <alignment horizontal="center"/>
    </xf>
    <xf numFmtId="3" fontId="4" fillId="0" borderId="0" xfId="0" applyNumberFormat="1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right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166" fontId="14" fillId="0" borderId="2" xfId="1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/>
    <xf numFmtId="167" fontId="3" fillId="0" borderId="0" xfId="1" applyNumberFormat="1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167" fontId="3" fillId="0" borderId="0" xfId="1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9" fillId="0" borderId="0" xfId="0" applyFont="1"/>
    <xf numFmtId="167" fontId="6" fillId="0" borderId="2" xfId="1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vertical="center" wrapText="1"/>
    </xf>
    <xf numFmtId="167" fontId="22" fillId="0" borderId="2" xfId="1" applyNumberFormat="1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18" fillId="0" borderId="0" xfId="0" applyFont="1"/>
    <xf numFmtId="167" fontId="21" fillId="0" borderId="2" xfId="1" applyNumberFormat="1" applyFont="1" applyBorder="1" applyAlignment="1">
      <alignment vertical="center" wrapText="1"/>
    </xf>
    <xf numFmtId="3" fontId="21" fillId="0" borderId="2" xfId="0" applyNumberFormat="1" applyFont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0" fontId="25" fillId="0" borderId="2" xfId="0" applyFont="1" applyBorder="1" applyAlignment="1">
      <alignment horizontal="right" vertical="center" wrapText="1"/>
    </xf>
    <xf numFmtId="167" fontId="25" fillId="0" borderId="2" xfId="1" applyNumberFormat="1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3" fontId="25" fillId="0" borderId="2" xfId="0" applyNumberFormat="1" applyFont="1" applyBorder="1" applyAlignment="1">
      <alignment vertical="center" wrapText="1"/>
    </xf>
    <xf numFmtId="0" fontId="20" fillId="0" borderId="0" xfId="0" applyFont="1"/>
    <xf numFmtId="0" fontId="22" fillId="0" borderId="2" xfId="0" applyFont="1" applyBorder="1" applyAlignment="1">
      <alignment horizontal="right" vertical="center" wrapText="1"/>
    </xf>
    <xf numFmtId="167" fontId="19" fillId="0" borderId="0" xfId="1" applyNumberFormat="1" applyFont="1"/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23" fillId="2" borderId="2" xfId="0" applyFont="1" applyFill="1" applyBorder="1" applyAlignment="1">
      <alignment vertical="center" wrapText="1"/>
    </xf>
    <xf numFmtId="0" fontId="23" fillId="0" borderId="2" xfId="0" applyFont="1" applyBorder="1" applyAlignment="1">
      <alignment horizontal="center" vertical="center" wrapText="1"/>
    </xf>
    <xf numFmtId="0" fontId="26" fillId="2" borderId="2" xfId="0" applyFont="1" applyFill="1" applyBorder="1" applyAlignment="1">
      <alignment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vertical="center" wrapText="1"/>
    </xf>
    <xf numFmtId="0" fontId="6" fillId="0" borderId="2" xfId="0" quotePrefix="1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9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4">
    <cellStyle name="Comma" xfId="1" builtinId="3"/>
    <cellStyle name="Normal" xfId="0" builtinId="0"/>
    <cellStyle name="Normal 3" xfId="2"/>
    <cellStyle name="Normal 9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85" zoomScaleNormal="85" workbookViewId="0">
      <selection activeCell="E9" sqref="E9"/>
    </sheetView>
  </sheetViews>
  <sheetFormatPr defaultColWidth="9.08984375" defaultRowHeight="16.5" x14ac:dyDescent="0.35"/>
  <cols>
    <col min="1" max="1" width="5.7265625" style="21" customWidth="1"/>
    <col min="2" max="2" width="45.26953125" style="21" customWidth="1"/>
    <col min="3" max="3" width="24.26953125" style="21" customWidth="1"/>
    <col min="4" max="4" width="6.7265625" style="21" customWidth="1"/>
    <col min="5" max="5" width="33" style="21" customWidth="1"/>
    <col min="6" max="6" width="26.26953125" style="21" customWidth="1"/>
    <col min="7" max="16384" width="9.08984375" style="21"/>
  </cols>
  <sheetData>
    <row r="1" spans="1:6" ht="38.25" customHeight="1" x14ac:dyDescent="0.35">
      <c r="A1" s="65" t="s">
        <v>82</v>
      </c>
      <c r="B1" s="65"/>
      <c r="C1" s="22"/>
      <c r="D1" s="22"/>
      <c r="E1" s="64" t="s">
        <v>70</v>
      </c>
      <c r="F1" s="64"/>
    </row>
    <row r="2" spans="1:6" ht="17.5" x14ac:dyDescent="0.35">
      <c r="B2" s="71" t="s">
        <v>101</v>
      </c>
      <c r="C2" s="71"/>
      <c r="D2" s="71"/>
      <c r="E2" s="71"/>
      <c r="F2" s="71"/>
    </row>
    <row r="3" spans="1:6" ht="18" x14ac:dyDescent="0.35">
      <c r="B3" s="70" t="s">
        <v>69</v>
      </c>
      <c r="C3" s="70"/>
      <c r="D3" s="70"/>
      <c r="E3" s="70"/>
      <c r="F3" s="70"/>
    </row>
    <row r="4" spans="1:6" x14ac:dyDescent="0.35">
      <c r="F4" s="23" t="s">
        <v>97</v>
      </c>
    </row>
    <row r="5" spans="1:6" ht="30.75" customHeight="1" x14ac:dyDescent="0.35">
      <c r="A5" s="66" t="s">
        <v>2</v>
      </c>
      <c r="B5" s="9" t="s">
        <v>46</v>
      </c>
      <c r="C5" s="9" t="s">
        <v>47</v>
      </c>
      <c r="D5" s="68" t="s">
        <v>2</v>
      </c>
      <c r="E5" s="9" t="s">
        <v>48</v>
      </c>
      <c r="F5" s="9" t="s">
        <v>47</v>
      </c>
    </row>
    <row r="6" spans="1:6" ht="33.75" customHeight="1" x14ac:dyDescent="0.35">
      <c r="A6" s="67"/>
      <c r="B6" s="9" t="s">
        <v>49</v>
      </c>
      <c r="C6" s="16">
        <f>C7+C8+C9+C12</f>
        <v>204546000</v>
      </c>
      <c r="D6" s="69"/>
      <c r="E6" s="9" t="s">
        <v>1</v>
      </c>
      <c r="F6" s="13">
        <f>F7+F8+F9</f>
        <v>204546000</v>
      </c>
    </row>
    <row r="7" spans="1:6" ht="31.5" customHeight="1" x14ac:dyDescent="0.35">
      <c r="A7" s="11" t="s">
        <v>5</v>
      </c>
      <c r="B7" s="8" t="s">
        <v>52</v>
      </c>
      <c r="C7" s="33">
        <v>11663000</v>
      </c>
      <c r="D7" s="10" t="s">
        <v>5</v>
      </c>
      <c r="E7" s="8" t="s">
        <v>10</v>
      </c>
      <c r="F7" s="12">
        <v>20400000</v>
      </c>
    </row>
    <row r="8" spans="1:6" ht="31.5" customHeight="1" x14ac:dyDescent="0.35">
      <c r="A8" s="11" t="s">
        <v>9</v>
      </c>
      <c r="B8" s="8" t="s">
        <v>53</v>
      </c>
      <c r="C8" s="33">
        <v>111943000</v>
      </c>
      <c r="D8" s="10" t="s">
        <v>9</v>
      </c>
      <c r="E8" s="8" t="s">
        <v>11</v>
      </c>
      <c r="F8" s="12">
        <v>180135000</v>
      </c>
    </row>
    <row r="9" spans="1:6" ht="31.5" customHeight="1" x14ac:dyDescent="0.35">
      <c r="A9" s="11" t="s">
        <v>29</v>
      </c>
      <c r="B9" s="8" t="s">
        <v>54</v>
      </c>
      <c r="C9" s="33">
        <f>C10+C11</f>
        <v>80940000</v>
      </c>
      <c r="D9" s="10" t="s">
        <v>29</v>
      </c>
      <c r="E9" s="8" t="s">
        <v>56</v>
      </c>
      <c r="F9" s="12">
        <v>4011000</v>
      </c>
    </row>
    <row r="10" spans="1:6" ht="31.5" customHeight="1" x14ac:dyDescent="0.35">
      <c r="A10" s="11"/>
      <c r="B10" s="8" t="s">
        <v>50</v>
      </c>
      <c r="C10" s="33">
        <v>79860000</v>
      </c>
      <c r="D10" s="8"/>
      <c r="E10" s="8"/>
      <c r="F10" s="12"/>
    </row>
    <row r="11" spans="1:6" ht="31.5" customHeight="1" x14ac:dyDescent="0.35">
      <c r="A11" s="11"/>
      <c r="B11" s="8" t="s">
        <v>51</v>
      </c>
      <c r="C11" s="15">
        <v>1080000</v>
      </c>
      <c r="D11" s="8"/>
      <c r="E11" s="8"/>
      <c r="F11" s="12"/>
    </row>
    <row r="12" spans="1:6" ht="31.5" customHeight="1" x14ac:dyDescent="0.35">
      <c r="A12" s="11" t="s">
        <v>30</v>
      </c>
      <c r="B12" s="8" t="s">
        <v>55</v>
      </c>
      <c r="C12" s="15"/>
      <c r="D12" s="8"/>
      <c r="E12" s="8"/>
      <c r="F12" s="12"/>
    </row>
  </sheetData>
  <mergeCells count="6">
    <mergeCell ref="E1:F1"/>
    <mergeCell ref="A1:B1"/>
    <mergeCell ref="A5:A6"/>
    <mergeCell ref="D5:D6"/>
    <mergeCell ref="B3:F3"/>
    <mergeCell ref="B2:F2"/>
  </mergeCells>
  <phoneticPr fontId="0" type="noConversion"/>
  <pageMargins left="0.70866141732283505" right="0.2" top="0.54" bottom="0.74803149606299202" header="0.31496062992126" footer="0.31496062992126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opLeftCell="A22" zoomScaleNormal="100" zoomScaleSheetLayoutView="95" workbookViewId="0">
      <selection activeCell="E10" sqref="E10"/>
    </sheetView>
  </sheetViews>
  <sheetFormatPr defaultColWidth="9.08984375" defaultRowHeight="15.5" x14ac:dyDescent="0.35"/>
  <cols>
    <col min="1" max="1" width="5.7265625" style="2" customWidth="1"/>
    <col min="2" max="2" width="9.08984375" style="2"/>
    <col min="3" max="3" width="49.90625" style="2" customWidth="1"/>
    <col min="4" max="4" width="17" style="2" customWidth="1"/>
    <col min="5" max="5" width="17.7265625" style="2" customWidth="1"/>
    <col min="6" max="6" width="9.08984375" style="2"/>
    <col min="7" max="7" width="15.36328125" style="2" bestFit="1" customWidth="1"/>
    <col min="8" max="16384" width="9.08984375" style="2"/>
  </cols>
  <sheetData>
    <row r="1" spans="1:7" ht="16.5" x14ac:dyDescent="0.35">
      <c r="A1" s="76" t="s">
        <v>82</v>
      </c>
      <c r="B1" s="76"/>
      <c r="C1" s="76"/>
      <c r="D1" s="64" t="s">
        <v>71</v>
      </c>
      <c r="E1" s="64"/>
    </row>
    <row r="2" spans="1:7" ht="35.25" customHeight="1" x14ac:dyDescent="0.35">
      <c r="A2" s="65" t="s">
        <v>99</v>
      </c>
      <c r="B2" s="64"/>
      <c r="C2" s="64"/>
      <c r="D2" s="64"/>
      <c r="E2" s="64"/>
    </row>
    <row r="3" spans="1:7" x14ac:dyDescent="0.35">
      <c r="C3" s="7"/>
      <c r="E3" s="26" t="s">
        <v>97</v>
      </c>
    </row>
    <row r="4" spans="1:7" ht="26.25" customHeight="1" x14ac:dyDescent="0.35">
      <c r="A4" s="78" t="s">
        <v>2</v>
      </c>
      <c r="B4" s="78" t="s">
        <v>0</v>
      </c>
      <c r="C4" s="78"/>
      <c r="D4" s="78" t="s">
        <v>100</v>
      </c>
      <c r="E4" s="78"/>
      <c r="F4" s="6"/>
    </row>
    <row r="5" spans="1:7" ht="27" customHeight="1" x14ac:dyDescent="0.35">
      <c r="A5" s="78"/>
      <c r="B5" s="78"/>
      <c r="C5" s="78"/>
      <c r="D5" s="4" t="s">
        <v>12</v>
      </c>
      <c r="E5" s="4" t="s">
        <v>13</v>
      </c>
      <c r="F5" s="6"/>
    </row>
    <row r="6" spans="1:7" ht="16.5" customHeight="1" x14ac:dyDescent="0.35">
      <c r="A6" s="5" t="s">
        <v>3</v>
      </c>
      <c r="B6" s="77" t="s">
        <v>4</v>
      </c>
      <c r="C6" s="77"/>
      <c r="D6" s="5">
        <v>1</v>
      </c>
      <c r="E6" s="5">
        <v>2</v>
      </c>
      <c r="F6" s="6"/>
    </row>
    <row r="7" spans="1:7" x14ac:dyDescent="0.35">
      <c r="A7" s="5"/>
      <c r="B7" s="78" t="s">
        <v>14</v>
      </c>
      <c r="C7" s="78"/>
      <c r="D7" s="17">
        <f>D8+D17+D29</f>
        <v>234720000</v>
      </c>
      <c r="E7" s="17">
        <f>E8+E17+E29</f>
        <v>204546000</v>
      </c>
      <c r="F7" s="6"/>
      <c r="G7" s="20"/>
    </row>
    <row r="8" spans="1:7" ht="21" customHeight="1" x14ac:dyDescent="0.35">
      <c r="A8" s="4" t="s">
        <v>5</v>
      </c>
      <c r="B8" s="74" t="s">
        <v>15</v>
      </c>
      <c r="C8" s="74"/>
      <c r="D8" s="17">
        <f>D9+D10+D16</f>
        <v>23460000</v>
      </c>
      <c r="E8" s="17">
        <f>E9+E10+E16</f>
        <v>14903000</v>
      </c>
      <c r="F8" s="6"/>
    </row>
    <row r="9" spans="1:7" ht="21" customHeight="1" x14ac:dyDescent="0.35">
      <c r="A9" s="5">
        <v>1</v>
      </c>
      <c r="B9" s="75" t="s">
        <v>16</v>
      </c>
      <c r="C9" s="75"/>
      <c r="D9" s="14">
        <f>19540000+1890000</f>
        <v>21430000</v>
      </c>
      <c r="E9" s="14">
        <f>11919000+1890000</f>
        <v>13809000</v>
      </c>
      <c r="F9" s="6"/>
    </row>
    <row r="10" spans="1:7" ht="21" customHeight="1" x14ac:dyDescent="0.35">
      <c r="A10" s="5">
        <v>2</v>
      </c>
      <c r="B10" s="75" t="s">
        <v>17</v>
      </c>
      <c r="C10" s="75"/>
      <c r="D10" s="14">
        <v>860000</v>
      </c>
      <c r="E10" s="14">
        <v>860000</v>
      </c>
      <c r="F10" s="6"/>
    </row>
    <row r="11" spans="1:7" ht="21" customHeight="1" x14ac:dyDescent="0.35">
      <c r="A11" s="5">
        <v>3</v>
      </c>
      <c r="B11" s="75" t="s">
        <v>18</v>
      </c>
      <c r="C11" s="75"/>
      <c r="D11" s="17"/>
      <c r="E11" s="14"/>
      <c r="F11" s="6"/>
    </row>
    <row r="12" spans="1:7" ht="21" customHeight="1" x14ac:dyDescent="0.35">
      <c r="A12" s="5">
        <v>4</v>
      </c>
      <c r="B12" s="75" t="s">
        <v>19</v>
      </c>
      <c r="C12" s="75"/>
      <c r="D12" s="17"/>
      <c r="E12" s="14"/>
      <c r="F12" s="6"/>
    </row>
    <row r="13" spans="1:7" ht="39.75" customHeight="1" x14ac:dyDescent="0.35">
      <c r="A13" s="5">
        <v>5</v>
      </c>
      <c r="B13" s="75" t="s">
        <v>20</v>
      </c>
      <c r="C13" s="75"/>
      <c r="D13" s="17"/>
      <c r="E13" s="14"/>
      <c r="F13" s="6"/>
    </row>
    <row r="14" spans="1:7" ht="21" customHeight="1" x14ac:dyDescent="0.35">
      <c r="A14" s="5">
        <v>6</v>
      </c>
      <c r="B14" s="75" t="s">
        <v>21</v>
      </c>
      <c r="C14" s="75"/>
      <c r="D14" s="17"/>
      <c r="E14" s="14"/>
      <c r="F14" s="6"/>
    </row>
    <row r="15" spans="1:7" ht="21" customHeight="1" x14ac:dyDescent="0.35">
      <c r="A15" s="5">
        <v>7</v>
      </c>
      <c r="B15" s="75" t="s">
        <v>22</v>
      </c>
      <c r="C15" s="75"/>
      <c r="D15" s="17"/>
      <c r="E15" s="14"/>
      <c r="F15" s="6"/>
    </row>
    <row r="16" spans="1:7" ht="21" customHeight="1" x14ac:dyDescent="0.35">
      <c r="A16" s="5">
        <v>8</v>
      </c>
      <c r="B16" s="75" t="s">
        <v>23</v>
      </c>
      <c r="C16" s="75"/>
      <c r="D16" s="14">
        <v>1170000</v>
      </c>
      <c r="E16" s="14">
        <v>234000</v>
      </c>
      <c r="F16" s="6"/>
    </row>
    <row r="17" spans="1:7" ht="21" customHeight="1" x14ac:dyDescent="0.35">
      <c r="A17" s="4" t="s">
        <v>9</v>
      </c>
      <c r="B17" s="74" t="s">
        <v>24</v>
      </c>
      <c r="C17" s="74"/>
      <c r="D17" s="17">
        <f>D18+D25</f>
        <v>211260000</v>
      </c>
      <c r="E17" s="17">
        <f>E18+E26</f>
        <v>108703000</v>
      </c>
      <c r="F17" s="6"/>
    </row>
    <row r="18" spans="1:7" ht="21" customHeight="1" x14ac:dyDescent="0.35">
      <c r="A18" s="5">
        <v>1</v>
      </c>
      <c r="B18" s="75" t="s">
        <v>25</v>
      </c>
      <c r="C18" s="75"/>
      <c r="D18" s="17">
        <f>SUM(D19:D25)</f>
        <v>211260000</v>
      </c>
      <c r="E18" s="17">
        <f>SUM(E19:E25)</f>
        <v>108703000</v>
      </c>
      <c r="F18" s="6"/>
    </row>
    <row r="19" spans="1:7" ht="21" customHeight="1" x14ac:dyDescent="0.35">
      <c r="A19" s="5"/>
      <c r="B19" s="75" t="s">
        <v>26</v>
      </c>
      <c r="C19" s="75"/>
      <c r="D19" s="14">
        <v>4380000</v>
      </c>
      <c r="E19" s="14">
        <v>4380000</v>
      </c>
      <c r="F19" s="6"/>
    </row>
    <row r="20" spans="1:7" ht="21" customHeight="1" x14ac:dyDescent="0.35">
      <c r="A20" s="5"/>
      <c r="B20" s="79" t="s">
        <v>61</v>
      </c>
      <c r="C20" s="75"/>
      <c r="D20" s="14">
        <v>139790000</v>
      </c>
      <c r="E20" s="14">
        <v>75487000</v>
      </c>
      <c r="F20" s="6"/>
    </row>
    <row r="21" spans="1:7" ht="21" customHeight="1" x14ac:dyDescent="0.35">
      <c r="A21" s="5"/>
      <c r="B21" s="79" t="s">
        <v>66</v>
      </c>
      <c r="C21" s="75"/>
      <c r="D21" s="14">
        <v>46000000</v>
      </c>
      <c r="E21" s="14">
        <v>20400000</v>
      </c>
      <c r="F21" s="6"/>
    </row>
    <row r="22" spans="1:7" ht="21" customHeight="1" x14ac:dyDescent="0.35">
      <c r="A22" s="5"/>
      <c r="B22" s="80" t="s">
        <v>62</v>
      </c>
      <c r="C22" s="81"/>
      <c r="D22" s="14">
        <v>0</v>
      </c>
      <c r="E22" s="14">
        <v>0</v>
      </c>
      <c r="F22" s="6"/>
    </row>
    <row r="23" spans="1:7" ht="21" customHeight="1" x14ac:dyDescent="0.35">
      <c r="A23" s="59"/>
      <c r="B23" s="80" t="s">
        <v>98</v>
      </c>
      <c r="C23" s="81"/>
      <c r="D23" s="14">
        <v>21090000</v>
      </c>
      <c r="E23" s="14">
        <v>8436000</v>
      </c>
      <c r="F23" s="6"/>
    </row>
    <row r="24" spans="1:7" ht="21" customHeight="1" x14ac:dyDescent="0.35">
      <c r="A24" s="5"/>
      <c r="B24" s="79" t="s">
        <v>63</v>
      </c>
      <c r="C24" s="75"/>
      <c r="D24" s="14">
        <f t="shared" ref="D24" si="0">E24</f>
        <v>0</v>
      </c>
      <c r="E24" s="14"/>
      <c r="F24" s="6"/>
    </row>
    <row r="25" spans="1:7" ht="21" customHeight="1" x14ac:dyDescent="0.35">
      <c r="A25" s="5" t="s">
        <v>27</v>
      </c>
      <c r="B25" s="75" t="s">
        <v>28</v>
      </c>
      <c r="C25" s="75"/>
      <c r="D25" s="14"/>
      <c r="E25" s="14"/>
      <c r="F25" s="6"/>
      <c r="G25" s="18"/>
    </row>
    <row r="26" spans="1:7" ht="21" customHeight="1" x14ac:dyDescent="0.35">
      <c r="A26" s="4" t="s">
        <v>29</v>
      </c>
      <c r="B26" s="74" t="s">
        <v>60</v>
      </c>
      <c r="C26" s="74"/>
      <c r="D26" s="14"/>
      <c r="E26" s="17"/>
      <c r="F26" s="6"/>
    </row>
    <row r="27" spans="1:7" ht="21" customHeight="1" x14ac:dyDescent="0.35">
      <c r="A27" s="4" t="s">
        <v>30</v>
      </c>
      <c r="B27" s="74" t="s">
        <v>8</v>
      </c>
      <c r="C27" s="74"/>
      <c r="D27" s="17"/>
      <c r="E27" s="17"/>
      <c r="F27" s="6"/>
    </row>
    <row r="28" spans="1:7" ht="21" customHeight="1" x14ac:dyDescent="0.35">
      <c r="A28" s="4" t="s">
        <v>31</v>
      </c>
      <c r="B28" s="74" t="s">
        <v>32</v>
      </c>
      <c r="C28" s="74"/>
      <c r="D28" s="17"/>
      <c r="E28" s="17"/>
      <c r="F28" s="6"/>
    </row>
    <row r="29" spans="1:7" ht="21" customHeight="1" x14ac:dyDescent="0.35">
      <c r="A29" s="4" t="s">
        <v>33</v>
      </c>
      <c r="B29" s="74" t="s">
        <v>34</v>
      </c>
      <c r="C29" s="74"/>
      <c r="D29" s="17">
        <f>D30+D31</f>
        <v>0</v>
      </c>
      <c r="E29" s="17">
        <f>E30+E31</f>
        <v>80940000</v>
      </c>
      <c r="F29" s="6"/>
    </row>
    <row r="30" spans="1:7" ht="21" customHeight="1" x14ac:dyDescent="0.35">
      <c r="A30" s="5"/>
      <c r="B30" s="75" t="s">
        <v>6</v>
      </c>
      <c r="C30" s="75"/>
      <c r="D30" s="14">
        <v>0</v>
      </c>
      <c r="E30" s="14">
        <v>79860000</v>
      </c>
      <c r="F30" s="6"/>
    </row>
    <row r="31" spans="1:7" ht="21" customHeight="1" x14ac:dyDescent="0.35">
      <c r="A31" s="5"/>
      <c r="B31" s="75" t="s">
        <v>7</v>
      </c>
      <c r="C31" s="75"/>
      <c r="D31" s="14">
        <v>0</v>
      </c>
      <c r="E31" s="14">
        <v>1080000</v>
      </c>
      <c r="F31" s="6"/>
    </row>
    <row r="32" spans="1:7" x14ac:dyDescent="0.35">
      <c r="A32" s="72"/>
      <c r="B32" s="72"/>
      <c r="C32" s="73"/>
      <c r="D32" s="73"/>
      <c r="E32" s="73"/>
      <c r="F32" s="73"/>
    </row>
  </sheetData>
  <mergeCells count="34">
    <mergeCell ref="B22:C22"/>
    <mergeCell ref="B13:C13"/>
    <mergeCell ref="B24:C24"/>
    <mergeCell ref="B25:C25"/>
    <mergeCell ref="B21:C21"/>
    <mergeCell ref="B23:C23"/>
    <mergeCell ref="A2:E2"/>
    <mergeCell ref="B10:C10"/>
    <mergeCell ref="B11:C11"/>
    <mergeCell ref="B12:C12"/>
    <mergeCell ref="A4:A5"/>
    <mergeCell ref="B4:C5"/>
    <mergeCell ref="D4:E4"/>
    <mergeCell ref="B26:C26"/>
    <mergeCell ref="B27:C27"/>
    <mergeCell ref="B28:C28"/>
    <mergeCell ref="D1:E1"/>
    <mergeCell ref="A1:C1"/>
    <mergeCell ref="B14:C14"/>
    <mergeCell ref="B15:C15"/>
    <mergeCell ref="B16:C16"/>
    <mergeCell ref="B17:C17"/>
    <mergeCell ref="B6:C6"/>
    <mergeCell ref="B18:C18"/>
    <mergeCell ref="B7:C7"/>
    <mergeCell ref="B8:C8"/>
    <mergeCell ref="B9:C9"/>
    <mergeCell ref="B19:C19"/>
    <mergeCell ref="B20:C20"/>
    <mergeCell ref="A32:B32"/>
    <mergeCell ref="C32:F32"/>
    <mergeCell ref="B29:C29"/>
    <mergeCell ref="B30:C30"/>
    <mergeCell ref="B31:C31"/>
  </mergeCells>
  <phoneticPr fontId="0" type="noConversion"/>
  <pageMargins left="0.5" right="0.2" top="0.62" bottom="0.3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zoomScaleNormal="100" zoomScaleSheetLayoutView="106" workbookViewId="0">
      <selection activeCell="B20" sqref="B20"/>
    </sheetView>
  </sheetViews>
  <sheetFormatPr defaultColWidth="9.08984375" defaultRowHeight="15.5" x14ac:dyDescent="0.35"/>
  <cols>
    <col min="1" max="1" width="4.6328125" style="2" bestFit="1" customWidth="1"/>
    <col min="2" max="2" width="35.26953125" style="2" customWidth="1"/>
    <col min="3" max="3" width="17.7265625" style="2" customWidth="1"/>
    <col min="4" max="4" width="18.26953125" style="2" customWidth="1"/>
    <col min="5" max="5" width="16.7265625" style="2" customWidth="1"/>
    <col min="6" max="6" width="14.26953125" style="2" bestFit="1" customWidth="1"/>
    <col min="7" max="7" width="11" style="2" bestFit="1" customWidth="1"/>
    <col min="8" max="16384" width="9.08984375" style="2"/>
  </cols>
  <sheetData>
    <row r="1" spans="1:7" x14ac:dyDescent="0.35">
      <c r="A1" s="1" t="s">
        <v>82</v>
      </c>
      <c r="C1" s="82" t="s">
        <v>72</v>
      </c>
      <c r="D1" s="82"/>
      <c r="E1" s="82"/>
    </row>
    <row r="2" spans="1:7" x14ac:dyDescent="0.35">
      <c r="A2" s="1"/>
      <c r="C2" s="19"/>
      <c r="D2" s="19"/>
      <c r="E2" s="19"/>
    </row>
    <row r="3" spans="1:7" ht="33" customHeight="1" x14ac:dyDescent="0.35">
      <c r="A3" s="65" t="s">
        <v>102</v>
      </c>
      <c r="B3" s="64"/>
      <c r="C3" s="64"/>
      <c r="D3" s="64"/>
      <c r="E3" s="64"/>
    </row>
    <row r="4" spans="1:7" x14ac:dyDescent="0.35">
      <c r="A4" s="3"/>
      <c r="B4" s="3"/>
      <c r="C4" s="3"/>
      <c r="D4" s="83" t="s">
        <v>103</v>
      </c>
      <c r="E4" s="83"/>
    </row>
    <row r="5" spans="1:7" ht="30" customHeight="1" x14ac:dyDescent="0.35">
      <c r="A5" s="78" t="s">
        <v>2</v>
      </c>
      <c r="B5" s="78" t="s">
        <v>0</v>
      </c>
      <c r="C5" s="78" t="s">
        <v>100</v>
      </c>
      <c r="D5" s="78"/>
      <c r="E5" s="78"/>
    </row>
    <row r="6" spans="1:7" ht="30" x14ac:dyDescent="0.35">
      <c r="A6" s="78"/>
      <c r="B6" s="78"/>
      <c r="C6" s="4" t="s">
        <v>35</v>
      </c>
      <c r="D6" s="4" t="s">
        <v>58</v>
      </c>
      <c r="E6" s="4" t="s">
        <v>59</v>
      </c>
    </row>
    <row r="7" spans="1:7" ht="16.5" customHeight="1" x14ac:dyDescent="0.35">
      <c r="A7" s="5" t="s">
        <v>3</v>
      </c>
      <c r="B7" s="5" t="s">
        <v>4</v>
      </c>
      <c r="C7" s="5" t="s">
        <v>57</v>
      </c>
      <c r="D7" s="5">
        <v>2</v>
      </c>
      <c r="E7" s="5">
        <v>3</v>
      </c>
    </row>
    <row r="8" spans="1:7" x14ac:dyDescent="0.35">
      <c r="A8" s="5"/>
      <c r="B8" s="4" t="s">
        <v>36</v>
      </c>
      <c r="C8" s="17">
        <f>SUM(C10:C22)+D8</f>
        <v>204546000</v>
      </c>
      <c r="D8" s="17">
        <v>20400000</v>
      </c>
      <c r="E8" s="17">
        <f>SUM(E10:E22)</f>
        <v>184146000</v>
      </c>
      <c r="F8" s="20"/>
      <c r="G8" s="20"/>
    </row>
    <row r="9" spans="1:7" x14ac:dyDescent="0.35">
      <c r="A9" s="5"/>
      <c r="B9" s="25" t="s">
        <v>37</v>
      </c>
      <c r="C9" s="14"/>
      <c r="D9" s="14"/>
      <c r="E9" s="14"/>
    </row>
    <row r="10" spans="1:7" ht="33" customHeight="1" x14ac:dyDescent="0.35">
      <c r="A10" s="5">
        <v>1</v>
      </c>
      <c r="B10" s="24" t="s">
        <v>68</v>
      </c>
      <c r="C10" s="14">
        <f t="shared" ref="C10:C22" si="0">D10+E10</f>
        <v>4787000</v>
      </c>
      <c r="D10" s="14"/>
      <c r="E10" s="14">
        <v>4787000</v>
      </c>
    </row>
    <row r="11" spans="1:7" ht="33" customHeight="1" x14ac:dyDescent="0.35">
      <c r="A11" s="5">
        <v>2</v>
      </c>
      <c r="B11" s="24" t="s">
        <v>38</v>
      </c>
      <c r="C11" s="14">
        <f t="shared" si="0"/>
        <v>96073000</v>
      </c>
      <c r="D11" s="14"/>
      <c r="E11" s="14">
        <v>96073000</v>
      </c>
    </row>
    <row r="12" spans="1:7" ht="33" customHeight="1" x14ac:dyDescent="0.35">
      <c r="A12" s="59">
        <v>3</v>
      </c>
      <c r="B12" s="58" t="s">
        <v>104</v>
      </c>
      <c r="C12" s="14">
        <f t="shared" si="0"/>
        <v>390000</v>
      </c>
      <c r="D12" s="14"/>
      <c r="E12" s="14">
        <v>390000</v>
      </c>
    </row>
    <row r="13" spans="1:7" ht="33" customHeight="1" x14ac:dyDescent="0.35">
      <c r="A13" s="59">
        <v>4</v>
      </c>
      <c r="B13" s="24" t="s">
        <v>65</v>
      </c>
      <c r="C13" s="14">
        <f t="shared" si="0"/>
        <v>3647000</v>
      </c>
      <c r="D13" s="14"/>
      <c r="E13" s="14">
        <v>3647000</v>
      </c>
    </row>
    <row r="14" spans="1:7" ht="33" customHeight="1" x14ac:dyDescent="0.35">
      <c r="A14" s="59">
        <v>5</v>
      </c>
      <c r="B14" s="24" t="s">
        <v>39</v>
      </c>
      <c r="C14" s="14">
        <f t="shared" si="0"/>
        <v>1674000</v>
      </c>
      <c r="D14" s="14"/>
      <c r="E14" s="14">
        <v>1674000</v>
      </c>
    </row>
    <row r="15" spans="1:7" ht="33" customHeight="1" x14ac:dyDescent="0.35">
      <c r="A15" s="59">
        <v>6</v>
      </c>
      <c r="B15" s="24" t="s">
        <v>40</v>
      </c>
      <c r="C15" s="14">
        <f t="shared" si="0"/>
        <v>300000</v>
      </c>
      <c r="D15" s="14"/>
      <c r="E15" s="14">
        <v>300000</v>
      </c>
    </row>
    <row r="16" spans="1:7" ht="33" customHeight="1" x14ac:dyDescent="0.35">
      <c r="A16" s="59">
        <v>7</v>
      </c>
      <c r="B16" s="24" t="s">
        <v>41</v>
      </c>
      <c r="C16" s="14">
        <f t="shared" si="0"/>
        <v>355000</v>
      </c>
      <c r="D16" s="14"/>
      <c r="E16" s="14">
        <v>355000</v>
      </c>
    </row>
    <row r="17" spans="1:6" ht="33" customHeight="1" x14ac:dyDescent="0.35">
      <c r="A17" s="59">
        <v>8</v>
      </c>
      <c r="B17" s="24" t="s">
        <v>42</v>
      </c>
      <c r="C17" s="14">
        <f t="shared" si="0"/>
        <v>7708000</v>
      </c>
      <c r="D17" s="14"/>
      <c r="E17" s="14">
        <v>7708000</v>
      </c>
    </row>
    <row r="18" spans="1:6" ht="33" customHeight="1" x14ac:dyDescent="0.35">
      <c r="A18" s="59">
        <v>9</v>
      </c>
      <c r="B18" s="24" t="s">
        <v>43</v>
      </c>
      <c r="C18" s="14">
        <f t="shared" si="0"/>
        <v>13535000</v>
      </c>
      <c r="D18" s="14"/>
      <c r="E18" s="14">
        <v>13535000</v>
      </c>
    </row>
    <row r="19" spans="1:6" ht="43.5" customHeight="1" x14ac:dyDescent="0.35">
      <c r="A19" s="59">
        <v>10</v>
      </c>
      <c r="B19" s="24" t="s">
        <v>44</v>
      </c>
      <c r="C19" s="14">
        <f t="shared" si="0"/>
        <v>29008000</v>
      </c>
      <c r="D19" s="14"/>
      <c r="E19" s="14">
        <v>29008000</v>
      </c>
    </row>
    <row r="20" spans="1:6" ht="33" customHeight="1" x14ac:dyDescent="0.35">
      <c r="A20" s="59">
        <v>11</v>
      </c>
      <c r="B20" s="24" t="s">
        <v>45</v>
      </c>
      <c r="C20" s="14">
        <f t="shared" si="0"/>
        <v>21762000</v>
      </c>
      <c r="D20" s="14"/>
      <c r="E20" s="14">
        <v>21762000</v>
      </c>
    </row>
    <row r="21" spans="1:6" ht="33" customHeight="1" x14ac:dyDescent="0.35">
      <c r="A21" s="59">
        <v>12</v>
      </c>
      <c r="B21" s="24" t="s">
        <v>67</v>
      </c>
      <c r="C21" s="14">
        <f t="shared" si="0"/>
        <v>896000</v>
      </c>
      <c r="D21" s="14"/>
      <c r="E21" s="14">
        <v>896000</v>
      </c>
      <c r="F21" s="20"/>
    </row>
    <row r="22" spans="1:6" ht="33" customHeight="1" x14ac:dyDescent="0.35">
      <c r="A22" s="59">
        <v>13</v>
      </c>
      <c r="B22" s="24" t="s">
        <v>64</v>
      </c>
      <c r="C22" s="14">
        <f t="shared" si="0"/>
        <v>4011000</v>
      </c>
      <c r="D22" s="14"/>
      <c r="E22" s="14">
        <v>4011000</v>
      </c>
    </row>
  </sheetData>
  <mergeCells count="6">
    <mergeCell ref="C1:E1"/>
    <mergeCell ref="A3:E3"/>
    <mergeCell ref="A5:A6"/>
    <mergeCell ref="B5:B6"/>
    <mergeCell ref="C5:E5"/>
    <mergeCell ref="D4:E4"/>
  </mergeCells>
  <phoneticPr fontId="0" type="noConversion"/>
  <pageMargins left="0.51" right="0.2" top="0.6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opLeftCell="B1" zoomScaleNormal="100" workbookViewId="0">
      <selection activeCell="I20" sqref="I20"/>
    </sheetView>
  </sheetViews>
  <sheetFormatPr defaultColWidth="9.08984375" defaultRowHeight="15.5" x14ac:dyDescent="0.35"/>
  <cols>
    <col min="1" max="1" width="33.36328125" style="42" customWidth="1"/>
    <col min="2" max="2" width="18.90625" style="42" customWidth="1"/>
    <col min="3" max="3" width="13.90625" style="57" customWidth="1"/>
    <col min="4" max="4" width="18.26953125" style="42" customWidth="1"/>
    <col min="5" max="5" width="16.7265625" style="42" customWidth="1"/>
    <col min="6" max="6" width="17.7265625" style="42" customWidth="1"/>
    <col min="7" max="7" width="18.26953125" style="42" customWidth="1"/>
    <col min="8" max="8" width="16.7265625" style="42" customWidth="1"/>
    <col min="9" max="9" width="17.7265625" style="42" customWidth="1"/>
    <col min="10" max="10" width="18.26953125" style="42" customWidth="1"/>
    <col min="11" max="11" width="16.7265625" style="42" customWidth="1"/>
    <col min="12" max="12" width="14.26953125" style="42" bestFit="1" customWidth="1"/>
    <col min="13" max="13" width="11" style="42" bestFit="1" customWidth="1"/>
    <col min="14" max="16384" width="9.08984375" style="42"/>
  </cols>
  <sheetData>
    <row r="1" spans="1:11" s="2" customFormat="1" x14ac:dyDescent="0.35">
      <c r="A1" s="1" t="s">
        <v>82</v>
      </c>
      <c r="C1" s="82"/>
      <c r="D1" s="82"/>
      <c r="E1" s="82"/>
      <c r="F1" s="82"/>
      <c r="G1" s="82"/>
      <c r="H1" s="82"/>
      <c r="I1" s="37" t="s">
        <v>96</v>
      </c>
      <c r="J1" s="37"/>
      <c r="K1" s="37"/>
    </row>
    <row r="2" spans="1:11" s="2" customFormat="1" x14ac:dyDescent="0.35">
      <c r="A2" s="1"/>
      <c r="C2" s="38"/>
      <c r="D2" s="19"/>
      <c r="E2" s="19"/>
      <c r="F2" s="19"/>
      <c r="G2" s="19"/>
      <c r="H2" s="19"/>
      <c r="I2" s="19"/>
      <c r="J2" s="19"/>
      <c r="K2" s="19"/>
    </row>
    <row r="3" spans="1:11" s="2" customFormat="1" ht="33" customHeight="1" x14ac:dyDescent="0.35">
      <c r="A3" s="84" t="s">
        <v>106</v>
      </c>
      <c r="B3" s="84"/>
      <c r="C3" s="84"/>
      <c r="D3" s="84"/>
      <c r="E3" s="84"/>
      <c r="F3" s="84"/>
      <c r="G3" s="84"/>
      <c r="H3" s="84"/>
      <c r="I3" s="84"/>
      <c r="J3" s="84"/>
      <c r="K3" s="7"/>
    </row>
    <row r="4" spans="1:11" s="2" customFormat="1" x14ac:dyDescent="0.35">
      <c r="A4" s="39"/>
      <c r="B4" s="39"/>
      <c r="C4" s="40"/>
      <c r="D4" s="85"/>
      <c r="E4" s="85"/>
      <c r="F4" s="39"/>
      <c r="G4" s="85"/>
      <c r="H4" s="85"/>
      <c r="I4" s="86" t="s">
        <v>83</v>
      </c>
      <c r="J4" s="86"/>
      <c r="K4" s="41"/>
    </row>
    <row r="5" spans="1:11" x14ac:dyDescent="0.35">
      <c r="A5" s="78" t="s">
        <v>84</v>
      </c>
      <c r="B5" s="77" t="s">
        <v>85</v>
      </c>
      <c r="C5" s="77" t="s">
        <v>86</v>
      </c>
      <c r="D5" s="77"/>
      <c r="E5" s="77" t="s">
        <v>105</v>
      </c>
      <c r="F5" s="77" t="s">
        <v>107</v>
      </c>
      <c r="G5" s="77" t="s">
        <v>108</v>
      </c>
      <c r="H5" s="77"/>
      <c r="I5" s="77"/>
      <c r="J5" s="77"/>
    </row>
    <row r="6" spans="1:11" x14ac:dyDescent="0.35">
      <c r="A6" s="78"/>
      <c r="B6" s="77"/>
      <c r="C6" s="77"/>
      <c r="D6" s="77"/>
      <c r="E6" s="77"/>
      <c r="F6" s="77"/>
      <c r="G6" s="77" t="s">
        <v>87</v>
      </c>
      <c r="H6" s="77" t="s">
        <v>88</v>
      </c>
      <c r="I6" s="77" t="s">
        <v>89</v>
      </c>
      <c r="J6" s="77"/>
    </row>
    <row r="7" spans="1:11" x14ac:dyDescent="0.35">
      <c r="A7" s="78"/>
      <c r="B7" s="77"/>
      <c r="C7" s="77"/>
      <c r="D7" s="77"/>
      <c r="E7" s="77"/>
      <c r="F7" s="77"/>
      <c r="G7" s="77"/>
      <c r="H7" s="77"/>
      <c r="I7" s="77"/>
      <c r="J7" s="77"/>
    </row>
    <row r="8" spans="1:11" ht="48.75" customHeight="1" x14ac:dyDescent="0.35">
      <c r="A8" s="78"/>
      <c r="B8" s="77"/>
      <c r="C8" s="43" t="s">
        <v>87</v>
      </c>
      <c r="D8" s="35" t="s">
        <v>90</v>
      </c>
      <c r="E8" s="77"/>
      <c r="F8" s="77"/>
      <c r="G8" s="77"/>
      <c r="H8" s="77"/>
      <c r="I8" s="35" t="s">
        <v>91</v>
      </c>
      <c r="J8" s="35" t="s">
        <v>92</v>
      </c>
    </row>
    <row r="9" spans="1:11" x14ac:dyDescent="0.35">
      <c r="A9" s="36" t="s">
        <v>35</v>
      </c>
      <c r="B9" s="44"/>
      <c r="C9" s="45">
        <f t="shared" ref="C9:J9" si="0">C10+C23</f>
        <v>98571237</v>
      </c>
      <c r="D9" s="45">
        <f t="shared" si="0"/>
        <v>0</v>
      </c>
      <c r="E9" s="45">
        <f t="shared" si="0"/>
        <v>37647500</v>
      </c>
      <c r="F9" s="45">
        <f t="shared" si="0"/>
        <v>37647500</v>
      </c>
      <c r="G9" s="45">
        <f t="shared" si="0"/>
        <v>20400000</v>
      </c>
      <c r="H9" s="45">
        <f t="shared" si="0"/>
        <v>0</v>
      </c>
      <c r="I9" s="45">
        <f t="shared" si="0"/>
        <v>20400000</v>
      </c>
      <c r="J9" s="45">
        <f t="shared" si="0"/>
        <v>0</v>
      </c>
    </row>
    <row r="10" spans="1:11" s="47" customFormat="1" ht="15" x14ac:dyDescent="0.3">
      <c r="A10" s="34" t="s">
        <v>93</v>
      </c>
      <c r="B10" s="46"/>
      <c r="C10" s="45">
        <f>SUM(C11:C21)</f>
        <v>98571237</v>
      </c>
      <c r="D10" s="45">
        <f t="shared" ref="D10:J10" si="1">SUM(D11:D18)</f>
        <v>0</v>
      </c>
      <c r="E10" s="45">
        <f t="shared" si="1"/>
        <v>37647500</v>
      </c>
      <c r="F10" s="45">
        <f t="shared" si="1"/>
        <v>37647500</v>
      </c>
      <c r="G10" s="45">
        <f t="shared" si="1"/>
        <v>20400000</v>
      </c>
      <c r="H10" s="45">
        <f t="shared" si="1"/>
        <v>0</v>
      </c>
      <c r="I10" s="45">
        <f t="shared" si="1"/>
        <v>20400000</v>
      </c>
      <c r="J10" s="45">
        <f t="shared" si="1"/>
        <v>0</v>
      </c>
    </row>
    <row r="11" spans="1:11" ht="39" x14ac:dyDescent="0.35">
      <c r="A11" s="60" t="s">
        <v>110</v>
      </c>
      <c r="B11" s="61" t="s">
        <v>111</v>
      </c>
      <c r="C11" s="48">
        <v>21992341</v>
      </c>
      <c r="D11" s="44"/>
      <c r="E11" s="49">
        <f>F11</f>
        <v>17716000</v>
      </c>
      <c r="F11" s="49">
        <v>17716000</v>
      </c>
      <c r="G11" s="49">
        <f>I11</f>
        <v>3000000</v>
      </c>
      <c r="H11" s="44"/>
      <c r="I11" s="49">
        <v>3000000</v>
      </c>
      <c r="J11" s="44"/>
    </row>
    <row r="12" spans="1:11" ht="26" x14ac:dyDescent="0.35">
      <c r="A12" s="62" t="s">
        <v>112</v>
      </c>
      <c r="B12" s="61" t="s">
        <v>113</v>
      </c>
      <c r="C12" s="48">
        <v>3330451</v>
      </c>
      <c r="D12" s="44"/>
      <c r="E12" s="49">
        <f t="shared" ref="E12:E21" si="2">F12</f>
        <v>2600000</v>
      </c>
      <c r="F12" s="49">
        <v>2600000</v>
      </c>
      <c r="G12" s="49">
        <f t="shared" ref="G12:G21" si="3">I12</f>
        <v>600000</v>
      </c>
      <c r="H12" s="44"/>
      <c r="I12" s="49">
        <v>600000</v>
      </c>
      <c r="J12" s="44"/>
    </row>
    <row r="13" spans="1:11" ht="39" x14ac:dyDescent="0.35">
      <c r="A13" s="62" t="s">
        <v>114</v>
      </c>
      <c r="B13" s="61" t="s">
        <v>113</v>
      </c>
      <c r="C13" s="48">
        <v>866000</v>
      </c>
      <c r="D13" s="44"/>
      <c r="E13" s="49">
        <f t="shared" si="2"/>
        <v>693000</v>
      </c>
      <c r="F13" s="49">
        <v>693000</v>
      </c>
      <c r="G13" s="49">
        <f t="shared" si="3"/>
        <v>100000</v>
      </c>
      <c r="H13" s="44"/>
      <c r="I13" s="49">
        <v>100000</v>
      </c>
      <c r="J13" s="44"/>
    </row>
    <row r="14" spans="1:11" ht="52" x14ac:dyDescent="0.35">
      <c r="A14" s="62" t="s">
        <v>115</v>
      </c>
      <c r="B14" s="61" t="s">
        <v>113</v>
      </c>
      <c r="C14" s="48">
        <v>2800000</v>
      </c>
      <c r="D14" s="44"/>
      <c r="E14" s="49">
        <f t="shared" si="2"/>
        <v>2240000</v>
      </c>
      <c r="F14" s="49">
        <v>2240000</v>
      </c>
      <c r="G14" s="49">
        <f t="shared" si="3"/>
        <v>500000</v>
      </c>
      <c r="H14" s="44"/>
      <c r="I14" s="49">
        <v>500000</v>
      </c>
      <c r="J14" s="44"/>
    </row>
    <row r="15" spans="1:11" ht="26" x14ac:dyDescent="0.35">
      <c r="A15" s="62" t="s">
        <v>116</v>
      </c>
      <c r="B15" s="61" t="s">
        <v>113</v>
      </c>
      <c r="C15" s="48">
        <v>4281326</v>
      </c>
      <c r="D15" s="44"/>
      <c r="E15" s="49">
        <f t="shared" si="2"/>
        <v>2500000</v>
      </c>
      <c r="F15" s="49">
        <v>2500000</v>
      </c>
      <c r="G15" s="49">
        <f t="shared" si="3"/>
        <v>1500000</v>
      </c>
      <c r="H15" s="44"/>
      <c r="I15" s="49">
        <v>1500000</v>
      </c>
      <c r="J15" s="44"/>
    </row>
    <row r="16" spans="1:11" ht="26" x14ac:dyDescent="0.35">
      <c r="A16" s="62" t="s">
        <v>117</v>
      </c>
      <c r="B16" s="61" t="s">
        <v>113</v>
      </c>
      <c r="C16" s="48">
        <v>1817970</v>
      </c>
      <c r="D16" s="44"/>
      <c r="E16" s="49">
        <f t="shared" si="2"/>
        <v>1448500</v>
      </c>
      <c r="F16" s="49">
        <v>1448500</v>
      </c>
      <c r="G16" s="49">
        <f t="shared" si="3"/>
        <v>300000</v>
      </c>
      <c r="H16" s="44"/>
      <c r="I16" s="49">
        <v>300000</v>
      </c>
      <c r="J16" s="44"/>
    </row>
    <row r="17" spans="1:10" ht="39" x14ac:dyDescent="0.35">
      <c r="A17" s="62" t="s">
        <v>118</v>
      </c>
      <c r="B17" s="61" t="s">
        <v>113</v>
      </c>
      <c r="C17" s="48">
        <v>19979170</v>
      </c>
      <c r="D17" s="44"/>
      <c r="E17" s="49">
        <f t="shared" si="2"/>
        <v>7150000</v>
      </c>
      <c r="F17" s="49">
        <v>7150000</v>
      </c>
      <c r="G17" s="49">
        <f t="shared" si="3"/>
        <v>7400000</v>
      </c>
      <c r="H17" s="44"/>
      <c r="I17" s="49">
        <v>7400000</v>
      </c>
      <c r="J17" s="44"/>
    </row>
    <row r="18" spans="1:10" ht="39" x14ac:dyDescent="0.35">
      <c r="A18" s="62" t="s">
        <v>119</v>
      </c>
      <c r="B18" s="61" t="s">
        <v>113</v>
      </c>
      <c r="C18" s="48">
        <v>17200456</v>
      </c>
      <c r="D18" s="44"/>
      <c r="E18" s="49">
        <f t="shared" si="2"/>
        <v>3300000</v>
      </c>
      <c r="F18" s="49">
        <v>3300000</v>
      </c>
      <c r="G18" s="49">
        <f t="shared" si="3"/>
        <v>7000000</v>
      </c>
      <c r="H18" s="44"/>
      <c r="I18" s="49">
        <v>7000000</v>
      </c>
      <c r="J18" s="44"/>
    </row>
    <row r="19" spans="1:10" x14ac:dyDescent="0.35">
      <c r="A19" s="62" t="s">
        <v>120</v>
      </c>
      <c r="B19" s="63" t="s">
        <v>113</v>
      </c>
      <c r="C19" s="48">
        <v>10814132</v>
      </c>
      <c r="D19" s="44"/>
      <c r="E19" s="49">
        <f t="shared" si="2"/>
        <v>3500000</v>
      </c>
      <c r="F19" s="49">
        <v>3500000</v>
      </c>
      <c r="G19" s="49">
        <f t="shared" si="3"/>
        <v>0</v>
      </c>
      <c r="H19" s="44"/>
      <c r="I19" s="49"/>
      <c r="J19" s="44"/>
    </row>
    <row r="20" spans="1:10" ht="26" x14ac:dyDescent="0.35">
      <c r="A20" s="62" t="s">
        <v>121</v>
      </c>
      <c r="B20" s="63" t="s">
        <v>113</v>
      </c>
      <c r="C20" s="48">
        <v>14529391</v>
      </c>
      <c r="D20" s="44"/>
      <c r="E20" s="49">
        <f t="shared" si="2"/>
        <v>4200000</v>
      </c>
      <c r="F20" s="49">
        <v>4200000</v>
      </c>
      <c r="G20" s="49">
        <f t="shared" si="3"/>
        <v>0</v>
      </c>
      <c r="H20" s="44"/>
      <c r="I20" s="49"/>
      <c r="J20" s="44"/>
    </row>
    <row r="21" spans="1:10" ht="39" x14ac:dyDescent="0.35">
      <c r="A21" s="62" t="s">
        <v>122</v>
      </c>
      <c r="B21" s="63" t="s">
        <v>113</v>
      </c>
      <c r="C21" s="48">
        <v>960000</v>
      </c>
      <c r="D21" s="44"/>
      <c r="E21" s="49">
        <f t="shared" si="2"/>
        <v>960000</v>
      </c>
      <c r="F21" s="49">
        <v>960000</v>
      </c>
      <c r="G21" s="49">
        <f t="shared" si="3"/>
        <v>0</v>
      </c>
      <c r="H21" s="44"/>
      <c r="I21" s="49"/>
      <c r="J21" s="44"/>
    </row>
    <row r="22" spans="1:10" s="55" customFormat="1" x14ac:dyDescent="0.35">
      <c r="A22" s="50" t="s">
        <v>94</v>
      </c>
      <c r="B22" s="51"/>
      <c r="C22" s="52"/>
      <c r="D22" s="53"/>
      <c r="E22" s="53"/>
      <c r="F22" s="54"/>
      <c r="G22" s="53"/>
      <c r="H22" s="53"/>
      <c r="I22" s="49">
        <f t="shared" ref="I22" si="4">G22</f>
        <v>0</v>
      </c>
      <c r="J22" s="53"/>
    </row>
    <row r="23" spans="1:10" s="47" customFormat="1" ht="15" x14ac:dyDescent="0.3">
      <c r="A23" s="34" t="s">
        <v>95</v>
      </c>
      <c r="B23" s="56"/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</row>
    <row r="24" spans="1:10" s="55" customFormat="1" x14ac:dyDescent="0.35">
      <c r="A24" s="50" t="s">
        <v>94</v>
      </c>
      <c r="B24" s="53"/>
      <c r="C24" s="52"/>
      <c r="D24" s="53"/>
      <c r="E24" s="53"/>
      <c r="F24" s="54"/>
      <c r="G24" s="53"/>
      <c r="H24" s="53"/>
      <c r="I24" s="53"/>
      <c r="J24" s="53"/>
    </row>
  </sheetData>
  <mergeCells count="15">
    <mergeCell ref="G5:J5"/>
    <mergeCell ref="G6:G8"/>
    <mergeCell ref="H6:H8"/>
    <mergeCell ref="I6:J7"/>
    <mergeCell ref="C1:E1"/>
    <mergeCell ref="F1:H1"/>
    <mergeCell ref="A3:J3"/>
    <mergeCell ref="D4:E4"/>
    <mergeCell ref="G4:H4"/>
    <mergeCell ref="I4:J4"/>
    <mergeCell ref="A5:A8"/>
    <mergeCell ref="B5:B8"/>
    <mergeCell ref="C5:D7"/>
    <mergeCell ref="E5:E8"/>
    <mergeCell ref="F5:F8"/>
  </mergeCells>
  <pageMargins left="0.7" right="0.2" top="0.4" bottom="0.28000000000000003" header="0.3" footer="0.3"/>
  <pageSetup paperSize="9" scale="72" orientation="landscape" r:id="rId1"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E8" sqref="E8"/>
    </sheetView>
  </sheetViews>
  <sheetFormatPr defaultRowHeight="14.5" x14ac:dyDescent="0.35"/>
  <cols>
    <col min="1" max="1" width="31.36328125" customWidth="1"/>
  </cols>
  <sheetData>
    <row r="1" spans="1:7" ht="31.5" customHeight="1" x14ac:dyDescent="0.35">
      <c r="A1" s="87" t="s">
        <v>82</v>
      </c>
      <c r="B1" s="87"/>
      <c r="E1" s="87" t="s">
        <v>73</v>
      </c>
      <c r="F1" s="87"/>
      <c r="G1" s="87"/>
    </row>
    <row r="2" spans="1:7" ht="15" x14ac:dyDescent="0.35">
      <c r="A2" s="27"/>
    </row>
    <row r="3" spans="1:7" ht="15" x14ac:dyDescent="0.35">
      <c r="A3" s="89" t="s">
        <v>109</v>
      </c>
      <c r="B3" s="89"/>
      <c r="C3" s="89"/>
      <c r="D3" s="89"/>
      <c r="E3" s="89"/>
      <c r="F3" s="89"/>
      <c r="G3" s="89"/>
    </row>
    <row r="4" spans="1:7" ht="15.5" x14ac:dyDescent="0.35">
      <c r="A4" s="90" t="s">
        <v>69</v>
      </c>
      <c r="B4" s="90"/>
      <c r="C4" s="90"/>
      <c r="D4" s="90"/>
      <c r="E4" s="90"/>
      <c r="F4" s="90"/>
      <c r="G4" s="90"/>
    </row>
    <row r="5" spans="1:7" ht="15.5" x14ac:dyDescent="0.35">
      <c r="F5" s="28" t="s">
        <v>74</v>
      </c>
    </row>
    <row r="6" spans="1:7" ht="31.5" customHeight="1" x14ac:dyDescent="0.35">
      <c r="A6" s="88" t="s">
        <v>0</v>
      </c>
      <c r="B6" s="88" t="s">
        <v>123</v>
      </c>
      <c r="C6" s="88"/>
      <c r="D6" s="88"/>
      <c r="E6" s="88" t="s">
        <v>124</v>
      </c>
      <c r="F6" s="88"/>
      <c r="G6" s="88"/>
    </row>
    <row r="7" spans="1:7" x14ac:dyDescent="0.35">
      <c r="A7" s="88"/>
      <c r="B7" s="88"/>
      <c r="C7" s="88"/>
      <c r="D7" s="88"/>
      <c r="E7" s="88"/>
      <c r="F7" s="88"/>
      <c r="G7" s="88"/>
    </row>
    <row r="8" spans="1:7" ht="62.25" customHeight="1" x14ac:dyDescent="0.35">
      <c r="A8" s="88"/>
      <c r="B8" s="30" t="s">
        <v>75</v>
      </c>
      <c r="C8" s="30" t="s">
        <v>76</v>
      </c>
      <c r="D8" s="30" t="s">
        <v>77</v>
      </c>
      <c r="E8" s="30" t="s">
        <v>75</v>
      </c>
      <c r="F8" s="30" t="s">
        <v>76</v>
      </c>
      <c r="G8" s="30" t="s">
        <v>77</v>
      </c>
    </row>
    <row r="9" spans="1:7" ht="15.5" x14ac:dyDescent="0.35">
      <c r="A9" s="30" t="s">
        <v>35</v>
      </c>
      <c r="B9" s="31"/>
      <c r="C9" s="31"/>
      <c r="D9" s="31"/>
      <c r="E9" s="31"/>
      <c r="F9" s="31"/>
      <c r="G9" s="31"/>
    </row>
    <row r="10" spans="1:7" ht="39.75" customHeight="1" x14ac:dyDescent="0.35">
      <c r="A10" s="32" t="s">
        <v>78</v>
      </c>
      <c r="B10" s="31"/>
      <c r="C10" s="31"/>
      <c r="D10" s="31"/>
      <c r="E10" s="31"/>
      <c r="F10" s="31"/>
      <c r="G10" s="31"/>
    </row>
    <row r="11" spans="1:7" ht="36" customHeight="1" x14ac:dyDescent="0.35">
      <c r="A11" s="32" t="s">
        <v>79</v>
      </c>
      <c r="B11" s="31"/>
      <c r="C11" s="31"/>
      <c r="D11" s="31"/>
      <c r="E11" s="31"/>
      <c r="F11" s="31"/>
      <c r="G11" s="31"/>
    </row>
    <row r="12" spans="1:7" ht="15.5" x14ac:dyDescent="0.35">
      <c r="A12" s="29" t="s">
        <v>80</v>
      </c>
    </row>
    <row r="13" spans="1:7" ht="15.5" x14ac:dyDescent="0.35">
      <c r="A13" s="29" t="s">
        <v>81</v>
      </c>
    </row>
  </sheetData>
  <mergeCells count="7">
    <mergeCell ref="A1:B1"/>
    <mergeCell ref="E1:G1"/>
    <mergeCell ref="A6:A8"/>
    <mergeCell ref="E6:G7"/>
    <mergeCell ref="B6:D7"/>
    <mergeCell ref="A3:G3"/>
    <mergeCell ref="A4:G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can_doi</vt:lpstr>
      <vt:lpstr>THU</vt:lpstr>
      <vt:lpstr>CHI</vt:lpstr>
      <vt:lpstr>ĐT</vt:lpstr>
      <vt:lpstr>TCK</vt:lpstr>
      <vt:lpstr>CHI!Print_Area</vt:lpstr>
      <vt:lpstr>THU!Print_Area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2018-05-15T09:17:03Z</cp:lastPrinted>
  <dcterms:created xsi:type="dcterms:W3CDTF">2006-09-16T00:00:00Z</dcterms:created>
  <dcterms:modified xsi:type="dcterms:W3CDTF">2026-01-12T08:57:40Z</dcterms:modified>
</cp:coreProperties>
</file>