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GPMB\Tân Phú Hưng (Mở rộng)\Thẩm định\Phê duyệt Đợt 38 (6 hộ đất ở và 3 hộ mộ)\"/>
    </mc:Choice>
  </mc:AlternateContent>
  <bookViews>
    <workbookView xWindow="-120" yWindow="-120" windowWidth="20730" windowHeight="11160" firstSheet="1" activeTab="1"/>
  </bookViews>
  <sheets>
    <sheet name="Kangatang" sheetId="4" state="veryHidden" r:id="rId1"/>
    <sheet name="BTH" sheetId="3" r:id="rId2"/>
    <sheet name="Vương Văn Trưởng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3" l="1"/>
  <c r="J21" i="3" l="1"/>
  <c r="H11" i="3" l="1"/>
  <c r="I11" i="3"/>
  <c r="J11" i="3"/>
  <c r="L11" i="3"/>
  <c r="M10" i="3"/>
  <c r="M9" i="3"/>
  <c r="G20" i="3" l="1"/>
  <c r="M20" i="3" s="1"/>
  <c r="G19" i="3"/>
  <c r="G18" i="3"/>
  <c r="M18" i="3" s="1"/>
  <c r="K17" i="3"/>
  <c r="K21" i="3" s="1"/>
  <c r="G15" i="3" l="1"/>
  <c r="G16" i="3"/>
  <c r="G13" i="3"/>
  <c r="M15" i="3" l="1"/>
  <c r="G17" i="3"/>
  <c r="M17" i="3" s="1"/>
  <c r="G14" i="3"/>
  <c r="G21" i="3" s="1"/>
  <c r="M13" i="3" l="1"/>
  <c r="M14" i="3"/>
  <c r="M21" i="3" l="1"/>
  <c r="G22" i="3"/>
  <c r="L22" i="3"/>
  <c r="J22" i="3"/>
  <c r="I22" i="3"/>
  <c r="K8" i="3"/>
  <c r="M8" i="3" l="1"/>
  <c r="M11" i="3" s="1"/>
  <c r="M22" i="3" s="1"/>
  <c r="K11" i="3"/>
  <c r="K22" i="3" s="1"/>
  <c r="C19" i="2"/>
  <c r="D19" i="2"/>
  <c r="E19" i="2"/>
  <c r="G19" i="2"/>
  <c r="F18" i="2"/>
  <c r="H18" i="2" s="1"/>
  <c r="F17" i="2"/>
  <c r="H17" i="2" s="1"/>
  <c r="F9" i="2" l="1"/>
  <c r="H9" i="2" s="1"/>
  <c r="F10" i="2"/>
  <c r="H10" i="2" s="1"/>
  <c r="F11" i="2"/>
  <c r="H11" i="2" s="1"/>
  <c r="F12" i="2"/>
  <c r="H12" i="2" s="1"/>
  <c r="F13" i="2"/>
  <c r="H13" i="2" s="1"/>
  <c r="F14" i="2"/>
  <c r="H14" i="2" s="1"/>
  <c r="F15" i="2"/>
  <c r="H15" i="2" s="1"/>
  <c r="F16" i="2"/>
  <c r="H16" i="2" s="1"/>
  <c r="F8" i="2"/>
  <c r="F19" i="2" l="1"/>
  <c r="H8" i="2"/>
  <c r="H19" i="2" s="1"/>
</calcChain>
</file>

<file path=xl/sharedStrings.xml><?xml version="1.0" encoding="utf-8"?>
<sst xmlns="http://schemas.openxmlformats.org/spreadsheetml/2006/main" count="88" uniqueCount="61">
  <si>
    <t>Chi phí di dời mộ và chi phí khác</t>
  </si>
  <si>
    <t>CỘNG HOÀ XÃ HỘI CHỦ NGHĨA VIỆT NAM</t>
  </si>
  <si>
    <t xml:space="preserve"> Độc lập - Tự do - Hạnh phúc</t>
  </si>
  <si>
    <t>ỦY BAN NHÂN DÂN PHƯỜNG TÂN HƯNG</t>
  </si>
  <si>
    <t>TRUNG TÂM DỊCH VỤ SỰ NGHIỆP CÔNG</t>
  </si>
  <si>
    <t xml:space="preserve">Dự án: Đầu tư xây dựng điều chỉnh mở rộng Khu dân cư, đô thị Tân Phú Hưng, thành phố Hải Dương </t>
  </si>
  <si>
    <t>Stt</t>
  </si>
  <si>
    <t>Đại diện người có mộ di chuyển</t>
  </si>
  <si>
    <t>Số lượng</t>
  </si>
  <si>
    <t>Tổng cộng</t>
  </si>
  <si>
    <t>Vương Văn Cánh</t>
  </si>
  <si>
    <t>Tài sản, vật  kiến trúc</t>
  </si>
  <si>
    <t xml:space="preserve">Thưởng tiến độ </t>
  </si>
  <si>
    <t>Vương Quốc Học</t>
  </si>
  <si>
    <t>Vương Nga Phi</t>
  </si>
  <si>
    <t>Vương Văn Liêm</t>
  </si>
  <si>
    <t>Đinh Đức Bạn</t>
  </si>
  <si>
    <t>Nguyễn Văn Mở</t>
  </si>
  <si>
    <t>Thiều Thị Nhung</t>
  </si>
  <si>
    <t>Ngô Thị Cúc</t>
  </si>
  <si>
    <t>Cộng</t>
  </si>
  <si>
    <t>Tp. Hải Phòng, ngày      tháng 9 năm 2026</t>
  </si>
  <si>
    <t>NGƯỜI LẬP</t>
  </si>
  <si>
    <t>NGƯỜI SOÁT</t>
  </si>
  <si>
    <t>GIÁM ĐỐC</t>
  </si>
  <si>
    <t>Miếu thần linh
 (ông Đinh Văn Tín)</t>
  </si>
  <si>
    <t>BẢNG TỔNG HỢP GIÁ TRỊ BỒI THƯỜNG, HỖ TRỢ DI CHUYỂN MỘ GPMB</t>
  </si>
  <si>
    <t xml:space="preserve">Chi phí đào, bố và xây mới đối với mộ cát táng, </t>
  </si>
  <si>
    <t>Vương Văn Hách</t>
  </si>
  <si>
    <t>Vương Văn Hải</t>
  </si>
  <si>
    <t>Bằng chữ: Sáu trăm bốn mươi ba triệu, tám trăm chín mươi hai nghìn đồng chẵn.</t>
  </si>
  <si>
    <t>Họ và tên</t>
  </si>
  <si>
    <t>I</t>
  </si>
  <si>
    <t>Bồi thường, hỗ trợ di chuyển mộ</t>
  </si>
  <si>
    <t>Cộng I</t>
  </si>
  <si>
    <t>II</t>
  </si>
  <si>
    <t>Bồi thường đối với các hộ gia đình sử dụng đất phi nông nghiệp</t>
  </si>
  <si>
    <t>Bồi thường đất</t>
  </si>
  <si>
    <t>Bồi thường di chuyển mộ</t>
  </si>
  <si>
    <t>Số thửa</t>
  </si>
  <si>
    <t>Diện tích đất ở thu hồi</t>
  </si>
  <si>
    <t xml:space="preserve">Diện tích </t>
  </si>
  <si>
    <t>-</t>
  </si>
  <si>
    <t xml:space="preserve">Thưởng
tiến độ </t>
  </si>
  <si>
    <t>Cộng II</t>
  </si>
  <si>
    <t>Kinh phí
bồi thường đất</t>
  </si>
  <si>
    <t>Số
tờ</t>
  </si>
  <si>
    <t>Tổng Cộng</t>
  </si>
  <si>
    <t>BẢNG TỔNG HỢP GIÁ TRỊ BỒI THƯỜNG, HỖ TRỢ GPMB</t>
  </si>
  <si>
    <t xml:space="preserve">Đinh Đức Bạn  </t>
  </si>
  <si>
    <t>Nguyễn Xuân Phong</t>
  </si>
  <si>
    <t xml:space="preserve">Phạm Văn Cầu </t>
  </si>
  <si>
    <t>Nguyễn Công Tường</t>
  </si>
  <si>
    <t>Bùi Đức Thú</t>
  </si>
  <si>
    <t>Hồ Văn Tới vợ
 là Vũ Thị Thủy</t>
  </si>
  <si>
    <t>Nguyễn Thị Ngọc</t>
  </si>
  <si>
    <t xml:space="preserve">Vương Quốc Học </t>
  </si>
  <si>
    <t>Đvt: đồng.</t>
  </si>
  <si>
    <t>Tổng
cộng</t>
  </si>
  <si>
    <t>(Kèm theo Quyết định số 2045/QĐ-UBND ngày 13/10/2026 của UBND phường Tân Hưng)</t>
  </si>
  <si>
    <t>Bằng chữ: Hai tỷ, ba trăm bẩy mươi ba triệu, chín trăm năm mươi nghìn đồng./.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</si>
</sst>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#,##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.VnTime"/>
      <family val="2"/>
    </font>
    <font>
      <sz val="11"/>
      <color theme="1"/>
      <name val="Times New Roman"/>
      <family val="2"/>
      <charset val="163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color rgb="FFFF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94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vertical="center"/>
    </xf>
    <xf numFmtId="165" fontId="8" fillId="0" borderId="1" xfId="1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165" fontId="7" fillId="0" borderId="1" xfId="1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9" fillId="2" borderId="0" xfId="0" applyFont="1" applyFill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/>
    </xf>
    <xf numFmtId="165" fontId="9" fillId="0" borderId="1" xfId="1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vertical="center"/>
    </xf>
    <xf numFmtId="165" fontId="9" fillId="0" borderId="1" xfId="1" applyNumberFormat="1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vertical="center"/>
    </xf>
    <xf numFmtId="165" fontId="7" fillId="0" borderId="1" xfId="1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left" vertical="center"/>
    </xf>
    <xf numFmtId="165" fontId="9" fillId="2" borderId="1" xfId="1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right" vertical="center"/>
    </xf>
    <xf numFmtId="165" fontId="9" fillId="2" borderId="7" xfId="1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9" fillId="0" borderId="6" xfId="1" applyNumberFormat="1" applyFont="1" applyBorder="1" applyAlignment="1">
      <alignment horizontal="center" vertical="center"/>
    </xf>
    <xf numFmtId="165" fontId="9" fillId="0" borderId="7" xfId="1" applyNumberFormat="1" applyFont="1" applyBorder="1" applyAlignment="1">
      <alignment horizontal="center" vertical="center"/>
    </xf>
    <xf numFmtId="165" fontId="7" fillId="0" borderId="6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left" vertical="center"/>
    </xf>
    <xf numFmtId="49" fontId="9" fillId="0" borderId="6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">
    <cellStyle name="Comma" xfId="1" builtinId="3"/>
    <cellStyle name="Comma 2" xfId="3"/>
    <cellStyle name="Comma 5" xfId="6"/>
    <cellStyle name="Normal" xfId="0" builtinId="0"/>
    <cellStyle name="Normal 2" xfId="2"/>
    <cellStyle name="Normal 2 2" xfId="5"/>
    <cellStyle name="Normal 4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764469</xdr:colOff>
      <xdr:row>2</xdr:row>
      <xdr:rowOff>0</xdr:rowOff>
    </xdr:from>
    <xdr:to>
      <xdr:col>2</xdr:col>
      <xdr:colOff>235324</xdr:colOff>
      <xdr:row>2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46E9BA7-79D5-4BB1-84B2-45C310420C34}"/>
            </a:ext>
          </a:extLst>
        </xdr:cNvPr>
        <xdr:cNvSpPr>
          <a:spLocks noChangeShapeType="1"/>
        </xdr:cNvSpPr>
      </xdr:nvSpPr>
      <xdr:spPr bwMode="auto">
        <a:xfrm>
          <a:off x="1201498" y="470647"/>
          <a:ext cx="11181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291353</xdr:colOff>
      <xdr:row>2</xdr:row>
      <xdr:rowOff>0</xdr:rowOff>
    </xdr:from>
    <xdr:to>
      <xdr:col>6</xdr:col>
      <xdr:colOff>1042147</xdr:colOff>
      <xdr:row>2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B8010CC-1FDD-4C85-92EA-18165C8F2775}"/>
            </a:ext>
          </a:extLst>
        </xdr:cNvPr>
        <xdr:cNvSpPr>
          <a:spLocks noChangeShapeType="1"/>
        </xdr:cNvSpPr>
      </xdr:nvSpPr>
      <xdr:spPr bwMode="auto">
        <a:xfrm flipV="1">
          <a:off x="5524500" y="470647"/>
          <a:ext cx="207308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13" zoomScale="85" zoomScaleNormal="85" workbookViewId="0">
      <selection activeCell="A24" sqref="A24"/>
    </sheetView>
  </sheetViews>
  <sheetFormatPr defaultRowHeight="15.75"/>
  <cols>
    <col min="1" max="1" width="4.85546875" style="2" customWidth="1"/>
    <col min="2" max="2" width="24.42578125" style="3" customWidth="1"/>
    <col min="3" max="3" width="6.85546875" style="3" customWidth="1"/>
    <col min="4" max="6" width="9.140625" style="3" customWidth="1"/>
    <col min="7" max="7" width="16.7109375" style="1" customWidth="1"/>
    <col min="8" max="8" width="7.28515625" style="24" customWidth="1"/>
    <col min="9" max="9" width="15" style="15" customWidth="1"/>
    <col min="10" max="10" width="16.28515625" style="4" customWidth="1"/>
    <col min="11" max="11" width="15.42578125" style="16" customWidth="1"/>
    <col min="12" max="12" width="14.85546875" style="1" customWidth="1"/>
    <col min="13" max="13" width="18.28515625" style="2" customWidth="1"/>
    <col min="14" max="14" width="20.7109375" style="1" customWidth="1"/>
    <col min="15" max="15" width="17.5703125" style="1" customWidth="1"/>
    <col min="16" max="261" width="9.140625" style="2"/>
    <col min="262" max="262" width="4.28515625" style="2" customWidth="1"/>
    <col min="263" max="263" width="43.5703125" style="2" customWidth="1"/>
    <col min="264" max="264" width="7.5703125" style="2" customWidth="1"/>
    <col min="265" max="265" width="8.28515625" style="2" customWidth="1"/>
    <col min="266" max="266" width="11.28515625" style="2" customWidth="1"/>
    <col min="267" max="267" width="7.5703125" style="2" customWidth="1"/>
    <col min="268" max="268" width="14.85546875" style="2" customWidth="1"/>
    <col min="269" max="269" width="16.5703125" style="2" customWidth="1"/>
    <col min="270" max="270" width="20.7109375" style="2" customWidth="1"/>
    <col min="271" max="517" width="9.140625" style="2"/>
    <col min="518" max="518" width="4.28515625" style="2" customWidth="1"/>
    <col min="519" max="519" width="43.5703125" style="2" customWidth="1"/>
    <col min="520" max="520" width="7.5703125" style="2" customWidth="1"/>
    <col min="521" max="521" width="8.28515625" style="2" customWidth="1"/>
    <col min="522" max="522" width="11.28515625" style="2" customWidth="1"/>
    <col min="523" max="523" width="7.5703125" style="2" customWidth="1"/>
    <col min="524" max="524" width="14.85546875" style="2" customWidth="1"/>
    <col min="525" max="525" width="16.5703125" style="2" customWidth="1"/>
    <col min="526" max="526" width="20.7109375" style="2" customWidth="1"/>
    <col min="527" max="773" width="9.140625" style="2"/>
    <col min="774" max="774" width="4.28515625" style="2" customWidth="1"/>
    <col min="775" max="775" width="43.5703125" style="2" customWidth="1"/>
    <col min="776" max="776" width="7.5703125" style="2" customWidth="1"/>
    <col min="777" max="777" width="8.28515625" style="2" customWidth="1"/>
    <col min="778" max="778" width="11.28515625" style="2" customWidth="1"/>
    <col min="779" max="779" width="7.5703125" style="2" customWidth="1"/>
    <col min="780" max="780" width="14.85546875" style="2" customWidth="1"/>
    <col min="781" max="781" width="16.5703125" style="2" customWidth="1"/>
    <col min="782" max="782" width="20.7109375" style="2" customWidth="1"/>
    <col min="783" max="1029" width="9.140625" style="2"/>
    <col min="1030" max="1030" width="4.28515625" style="2" customWidth="1"/>
    <col min="1031" max="1031" width="43.5703125" style="2" customWidth="1"/>
    <col min="1032" max="1032" width="7.5703125" style="2" customWidth="1"/>
    <col min="1033" max="1033" width="8.28515625" style="2" customWidth="1"/>
    <col min="1034" max="1034" width="11.28515625" style="2" customWidth="1"/>
    <col min="1035" max="1035" width="7.5703125" style="2" customWidth="1"/>
    <col min="1036" max="1036" width="14.85546875" style="2" customWidth="1"/>
    <col min="1037" max="1037" width="16.5703125" style="2" customWidth="1"/>
    <col min="1038" max="1038" width="20.7109375" style="2" customWidth="1"/>
    <col min="1039" max="1285" width="9.140625" style="2"/>
    <col min="1286" max="1286" width="4.28515625" style="2" customWidth="1"/>
    <col min="1287" max="1287" width="43.5703125" style="2" customWidth="1"/>
    <col min="1288" max="1288" width="7.5703125" style="2" customWidth="1"/>
    <col min="1289" max="1289" width="8.28515625" style="2" customWidth="1"/>
    <col min="1290" max="1290" width="11.28515625" style="2" customWidth="1"/>
    <col min="1291" max="1291" width="7.5703125" style="2" customWidth="1"/>
    <col min="1292" max="1292" width="14.85546875" style="2" customWidth="1"/>
    <col min="1293" max="1293" width="16.5703125" style="2" customWidth="1"/>
    <col min="1294" max="1294" width="20.7109375" style="2" customWidth="1"/>
    <col min="1295" max="1541" width="9.140625" style="2"/>
    <col min="1542" max="1542" width="4.28515625" style="2" customWidth="1"/>
    <col min="1543" max="1543" width="43.5703125" style="2" customWidth="1"/>
    <col min="1544" max="1544" width="7.5703125" style="2" customWidth="1"/>
    <col min="1545" max="1545" width="8.28515625" style="2" customWidth="1"/>
    <col min="1546" max="1546" width="11.28515625" style="2" customWidth="1"/>
    <col min="1547" max="1547" width="7.5703125" style="2" customWidth="1"/>
    <col min="1548" max="1548" width="14.85546875" style="2" customWidth="1"/>
    <col min="1549" max="1549" width="16.5703125" style="2" customWidth="1"/>
    <col min="1550" max="1550" width="20.7109375" style="2" customWidth="1"/>
    <col min="1551" max="1797" width="9.140625" style="2"/>
    <col min="1798" max="1798" width="4.28515625" style="2" customWidth="1"/>
    <col min="1799" max="1799" width="43.5703125" style="2" customWidth="1"/>
    <col min="1800" max="1800" width="7.5703125" style="2" customWidth="1"/>
    <col min="1801" max="1801" width="8.28515625" style="2" customWidth="1"/>
    <col min="1802" max="1802" width="11.28515625" style="2" customWidth="1"/>
    <col min="1803" max="1803" width="7.5703125" style="2" customWidth="1"/>
    <col min="1804" max="1804" width="14.85546875" style="2" customWidth="1"/>
    <col min="1805" max="1805" width="16.5703125" style="2" customWidth="1"/>
    <col min="1806" max="1806" width="20.7109375" style="2" customWidth="1"/>
    <col min="1807" max="2053" width="9.140625" style="2"/>
    <col min="2054" max="2054" width="4.28515625" style="2" customWidth="1"/>
    <col min="2055" max="2055" width="43.5703125" style="2" customWidth="1"/>
    <col min="2056" max="2056" width="7.5703125" style="2" customWidth="1"/>
    <col min="2057" max="2057" width="8.28515625" style="2" customWidth="1"/>
    <col min="2058" max="2058" width="11.28515625" style="2" customWidth="1"/>
    <col min="2059" max="2059" width="7.5703125" style="2" customWidth="1"/>
    <col min="2060" max="2060" width="14.85546875" style="2" customWidth="1"/>
    <col min="2061" max="2061" width="16.5703125" style="2" customWidth="1"/>
    <col min="2062" max="2062" width="20.7109375" style="2" customWidth="1"/>
    <col min="2063" max="2309" width="9.140625" style="2"/>
    <col min="2310" max="2310" width="4.28515625" style="2" customWidth="1"/>
    <col min="2311" max="2311" width="43.5703125" style="2" customWidth="1"/>
    <col min="2312" max="2312" width="7.5703125" style="2" customWidth="1"/>
    <col min="2313" max="2313" width="8.28515625" style="2" customWidth="1"/>
    <col min="2314" max="2314" width="11.28515625" style="2" customWidth="1"/>
    <col min="2315" max="2315" width="7.5703125" style="2" customWidth="1"/>
    <col min="2316" max="2316" width="14.85546875" style="2" customWidth="1"/>
    <col min="2317" max="2317" width="16.5703125" style="2" customWidth="1"/>
    <col min="2318" max="2318" width="20.7109375" style="2" customWidth="1"/>
    <col min="2319" max="2565" width="9.140625" style="2"/>
    <col min="2566" max="2566" width="4.28515625" style="2" customWidth="1"/>
    <col min="2567" max="2567" width="43.5703125" style="2" customWidth="1"/>
    <col min="2568" max="2568" width="7.5703125" style="2" customWidth="1"/>
    <col min="2569" max="2569" width="8.28515625" style="2" customWidth="1"/>
    <col min="2570" max="2570" width="11.28515625" style="2" customWidth="1"/>
    <col min="2571" max="2571" width="7.5703125" style="2" customWidth="1"/>
    <col min="2572" max="2572" width="14.85546875" style="2" customWidth="1"/>
    <col min="2573" max="2573" width="16.5703125" style="2" customWidth="1"/>
    <col min="2574" max="2574" width="20.7109375" style="2" customWidth="1"/>
    <col min="2575" max="2821" width="9.140625" style="2"/>
    <col min="2822" max="2822" width="4.28515625" style="2" customWidth="1"/>
    <col min="2823" max="2823" width="43.5703125" style="2" customWidth="1"/>
    <col min="2824" max="2824" width="7.5703125" style="2" customWidth="1"/>
    <col min="2825" max="2825" width="8.28515625" style="2" customWidth="1"/>
    <col min="2826" max="2826" width="11.28515625" style="2" customWidth="1"/>
    <col min="2827" max="2827" width="7.5703125" style="2" customWidth="1"/>
    <col min="2828" max="2828" width="14.85546875" style="2" customWidth="1"/>
    <col min="2829" max="2829" width="16.5703125" style="2" customWidth="1"/>
    <col min="2830" max="2830" width="20.7109375" style="2" customWidth="1"/>
    <col min="2831" max="3077" width="9.140625" style="2"/>
    <col min="3078" max="3078" width="4.28515625" style="2" customWidth="1"/>
    <col min="3079" max="3079" width="43.5703125" style="2" customWidth="1"/>
    <col min="3080" max="3080" width="7.5703125" style="2" customWidth="1"/>
    <col min="3081" max="3081" width="8.28515625" style="2" customWidth="1"/>
    <col min="3082" max="3082" width="11.28515625" style="2" customWidth="1"/>
    <col min="3083" max="3083" width="7.5703125" style="2" customWidth="1"/>
    <col min="3084" max="3084" width="14.85546875" style="2" customWidth="1"/>
    <col min="3085" max="3085" width="16.5703125" style="2" customWidth="1"/>
    <col min="3086" max="3086" width="20.7109375" style="2" customWidth="1"/>
    <col min="3087" max="3333" width="9.140625" style="2"/>
    <col min="3334" max="3334" width="4.28515625" style="2" customWidth="1"/>
    <col min="3335" max="3335" width="43.5703125" style="2" customWidth="1"/>
    <col min="3336" max="3336" width="7.5703125" style="2" customWidth="1"/>
    <col min="3337" max="3337" width="8.28515625" style="2" customWidth="1"/>
    <col min="3338" max="3338" width="11.28515625" style="2" customWidth="1"/>
    <col min="3339" max="3339" width="7.5703125" style="2" customWidth="1"/>
    <col min="3340" max="3340" width="14.85546875" style="2" customWidth="1"/>
    <col min="3341" max="3341" width="16.5703125" style="2" customWidth="1"/>
    <col min="3342" max="3342" width="20.7109375" style="2" customWidth="1"/>
    <col min="3343" max="3589" width="9.140625" style="2"/>
    <col min="3590" max="3590" width="4.28515625" style="2" customWidth="1"/>
    <col min="3591" max="3591" width="43.5703125" style="2" customWidth="1"/>
    <col min="3592" max="3592" width="7.5703125" style="2" customWidth="1"/>
    <col min="3593" max="3593" width="8.28515625" style="2" customWidth="1"/>
    <col min="3594" max="3594" width="11.28515625" style="2" customWidth="1"/>
    <col min="3595" max="3595" width="7.5703125" style="2" customWidth="1"/>
    <col min="3596" max="3596" width="14.85546875" style="2" customWidth="1"/>
    <col min="3597" max="3597" width="16.5703125" style="2" customWidth="1"/>
    <col min="3598" max="3598" width="20.7109375" style="2" customWidth="1"/>
    <col min="3599" max="3845" width="9.140625" style="2"/>
    <col min="3846" max="3846" width="4.28515625" style="2" customWidth="1"/>
    <col min="3847" max="3847" width="43.5703125" style="2" customWidth="1"/>
    <col min="3848" max="3848" width="7.5703125" style="2" customWidth="1"/>
    <col min="3849" max="3849" width="8.28515625" style="2" customWidth="1"/>
    <col min="3850" max="3850" width="11.28515625" style="2" customWidth="1"/>
    <col min="3851" max="3851" width="7.5703125" style="2" customWidth="1"/>
    <col min="3852" max="3852" width="14.85546875" style="2" customWidth="1"/>
    <col min="3853" max="3853" width="16.5703125" style="2" customWidth="1"/>
    <col min="3854" max="3854" width="20.7109375" style="2" customWidth="1"/>
    <col min="3855" max="4101" width="9.140625" style="2"/>
    <col min="4102" max="4102" width="4.28515625" style="2" customWidth="1"/>
    <col min="4103" max="4103" width="43.5703125" style="2" customWidth="1"/>
    <col min="4104" max="4104" width="7.5703125" style="2" customWidth="1"/>
    <col min="4105" max="4105" width="8.28515625" style="2" customWidth="1"/>
    <col min="4106" max="4106" width="11.28515625" style="2" customWidth="1"/>
    <col min="4107" max="4107" width="7.5703125" style="2" customWidth="1"/>
    <col min="4108" max="4108" width="14.85546875" style="2" customWidth="1"/>
    <col min="4109" max="4109" width="16.5703125" style="2" customWidth="1"/>
    <col min="4110" max="4110" width="20.7109375" style="2" customWidth="1"/>
    <col min="4111" max="4357" width="9.140625" style="2"/>
    <col min="4358" max="4358" width="4.28515625" style="2" customWidth="1"/>
    <col min="4359" max="4359" width="43.5703125" style="2" customWidth="1"/>
    <col min="4360" max="4360" width="7.5703125" style="2" customWidth="1"/>
    <col min="4361" max="4361" width="8.28515625" style="2" customWidth="1"/>
    <col min="4362" max="4362" width="11.28515625" style="2" customWidth="1"/>
    <col min="4363" max="4363" width="7.5703125" style="2" customWidth="1"/>
    <col min="4364" max="4364" width="14.85546875" style="2" customWidth="1"/>
    <col min="4365" max="4365" width="16.5703125" style="2" customWidth="1"/>
    <col min="4366" max="4366" width="20.7109375" style="2" customWidth="1"/>
    <col min="4367" max="4613" width="9.140625" style="2"/>
    <col min="4614" max="4614" width="4.28515625" style="2" customWidth="1"/>
    <col min="4615" max="4615" width="43.5703125" style="2" customWidth="1"/>
    <col min="4616" max="4616" width="7.5703125" style="2" customWidth="1"/>
    <col min="4617" max="4617" width="8.28515625" style="2" customWidth="1"/>
    <col min="4618" max="4618" width="11.28515625" style="2" customWidth="1"/>
    <col min="4619" max="4619" width="7.5703125" style="2" customWidth="1"/>
    <col min="4620" max="4620" width="14.85546875" style="2" customWidth="1"/>
    <col min="4621" max="4621" width="16.5703125" style="2" customWidth="1"/>
    <col min="4622" max="4622" width="20.7109375" style="2" customWidth="1"/>
    <col min="4623" max="4869" width="9.140625" style="2"/>
    <col min="4870" max="4870" width="4.28515625" style="2" customWidth="1"/>
    <col min="4871" max="4871" width="43.5703125" style="2" customWidth="1"/>
    <col min="4872" max="4872" width="7.5703125" style="2" customWidth="1"/>
    <col min="4873" max="4873" width="8.28515625" style="2" customWidth="1"/>
    <col min="4874" max="4874" width="11.28515625" style="2" customWidth="1"/>
    <col min="4875" max="4875" width="7.5703125" style="2" customWidth="1"/>
    <col min="4876" max="4876" width="14.85546875" style="2" customWidth="1"/>
    <col min="4877" max="4877" width="16.5703125" style="2" customWidth="1"/>
    <col min="4878" max="4878" width="20.7109375" style="2" customWidth="1"/>
    <col min="4879" max="5125" width="9.140625" style="2"/>
    <col min="5126" max="5126" width="4.28515625" style="2" customWidth="1"/>
    <col min="5127" max="5127" width="43.5703125" style="2" customWidth="1"/>
    <col min="5128" max="5128" width="7.5703125" style="2" customWidth="1"/>
    <col min="5129" max="5129" width="8.28515625" style="2" customWidth="1"/>
    <col min="5130" max="5130" width="11.28515625" style="2" customWidth="1"/>
    <col min="5131" max="5131" width="7.5703125" style="2" customWidth="1"/>
    <col min="5132" max="5132" width="14.85546875" style="2" customWidth="1"/>
    <col min="5133" max="5133" width="16.5703125" style="2" customWidth="1"/>
    <col min="5134" max="5134" width="20.7109375" style="2" customWidth="1"/>
    <col min="5135" max="5381" width="9.140625" style="2"/>
    <col min="5382" max="5382" width="4.28515625" style="2" customWidth="1"/>
    <col min="5383" max="5383" width="43.5703125" style="2" customWidth="1"/>
    <col min="5384" max="5384" width="7.5703125" style="2" customWidth="1"/>
    <col min="5385" max="5385" width="8.28515625" style="2" customWidth="1"/>
    <col min="5386" max="5386" width="11.28515625" style="2" customWidth="1"/>
    <col min="5387" max="5387" width="7.5703125" style="2" customWidth="1"/>
    <col min="5388" max="5388" width="14.85546875" style="2" customWidth="1"/>
    <col min="5389" max="5389" width="16.5703125" style="2" customWidth="1"/>
    <col min="5390" max="5390" width="20.7109375" style="2" customWidth="1"/>
    <col min="5391" max="5637" width="9.140625" style="2"/>
    <col min="5638" max="5638" width="4.28515625" style="2" customWidth="1"/>
    <col min="5639" max="5639" width="43.5703125" style="2" customWidth="1"/>
    <col min="5640" max="5640" width="7.5703125" style="2" customWidth="1"/>
    <col min="5641" max="5641" width="8.28515625" style="2" customWidth="1"/>
    <col min="5642" max="5642" width="11.28515625" style="2" customWidth="1"/>
    <col min="5643" max="5643" width="7.5703125" style="2" customWidth="1"/>
    <col min="5644" max="5644" width="14.85546875" style="2" customWidth="1"/>
    <col min="5645" max="5645" width="16.5703125" style="2" customWidth="1"/>
    <col min="5646" max="5646" width="20.7109375" style="2" customWidth="1"/>
    <col min="5647" max="5893" width="9.140625" style="2"/>
    <col min="5894" max="5894" width="4.28515625" style="2" customWidth="1"/>
    <col min="5895" max="5895" width="43.5703125" style="2" customWidth="1"/>
    <col min="5896" max="5896" width="7.5703125" style="2" customWidth="1"/>
    <col min="5897" max="5897" width="8.28515625" style="2" customWidth="1"/>
    <col min="5898" max="5898" width="11.28515625" style="2" customWidth="1"/>
    <col min="5899" max="5899" width="7.5703125" style="2" customWidth="1"/>
    <col min="5900" max="5900" width="14.85546875" style="2" customWidth="1"/>
    <col min="5901" max="5901" width="16.5703125" style="2" customWidth="1"/>
    <col min="5902" max="5902" width="20.7109375" style="2" customWidth="1"/>
    <col min="5903" max="6149" width="9.140625" style="2"/>
    <col min="6150" max="6150" width="4.28515625" style="2" customWidth="1"/>
    <col min="6151" max="6151" width="43.5703125" style="2" customWidth="1"/>
    <col min="6152" max="6152" width="7.5703125" style="2" customWidth="1"/>
    <col min="6153" max="6153" width="8.28515625" style="2" customWidth="1"/>
    <col min="6154" max="6154" width="11.28515625" style="2" customWidth="1"/>
    <col min="6155" max="6155" width="7.5703125" style="2" customWidth="1"/>
    <col min="6156" max="6156" width="14.85546875" style="2" customWidth="1"/>
    <col min="6157" max="6157" width="16.5703125" style="2" customWidth="1"/>
    <col min="6158" max="6158" width="20.7109375" style="2" customWidth="1"/>
    <col min="6159" max="6405" width="9.140625" style="2"/>
    <col min="6406" max="6406" width="4.28515625" style="2" customWidth="1"/>
    <col min="6407" max="6407" width="43.5703125" style="2" customWidth="1"/>
    <col min="6408" max="6408" width="7.5703125" style="2" customWidth="1"/>
    <col min="6409" max="6409" width="8.28515625" style="2" customWidth="1"/>
    <col min="6410" max="6410" width="11.28515625" style="2" customWidth="1"/>
    <col min="6411" max="6411" width="7.5703125" style="2" customWidth="1"/>
    <col min="6412" max="6412" width="14.85546875" style="2" customWidth="1"/>
    <col min="6413" max="6413" width="16.5703125" style="2" customWidth="1"/>
    <col min="6414" max="6414" width="20.7109375" style="2" customWidth="1"/>
    <col min="6415" max="6661" width="9.140625" style="2"/>
    <col min="6662" max="6662" width="4.28515625" style="2" customWidth="1"/>
    <col min="6663" max="6663" width="43.5703125" style="2" customWidth="1"/>
    <col min="6664" max="6664" width="7.5703125" style="2" customWidth="1"/>
    <col min="6665" max="6665" width="8.28515625" style="2" customWidth="1"/>
    <col min="6666" max="6666" width="11.28515625" style="2" customWidth="1"/>
    <col min="6667" max="6667" width="7.5703125" style="2" customWidth="1"/>
    <col min="6668" max="6668" width="14.85546875" style="2" customWidth="1"/>
    <col min="6669" max="6669" width="16.5703125" style="2" customWidth="1"/>
    <col min="6670" max="6670" width="20.7109375" style="2" customWidth="1"/>
    <col min="6671" max="6917" width="9.140625" style="2"/>
    <col min="6918" max="6918" width="4.28515625" style="2" customWidth="1"/>
    <col min="6919" max="6919" width="43.5703125" style="2" customWidth="1"/>
    <col min="6920" max="6920" width="7.5703125" style="2" customWidth="1"/>
    <col min="6921" max="6921" width="8.28515625" style="2" customWidth="1"/>
    <col min="6922" max="6922" width="11.28515625" style="2" customWidth="1"/>
    <col min="6923" max="6923" width="7.5703125" style="2" customWidth="1"/>
    <col min="6924" max="6924" width="14.85546875" style="2" customWidth="1"/>
    <col min="6925" max="6925" width="16.5703125" style="2" customWidth="1"/>
    <col min="6926" max="6926" width="20.7109375" style="2" customWidth="1"/>
    <col min="6927" max="7173" width="9.140625" style="2"/>
    <col min="7174" max="7174" width="4.28515625" style="2" customWidth="1"/>
    <col min="7175" max="7175" width="43.5703125" style="2" customWidth="1"/>
    <col min="7176" max="7176" width="7.5703125" style="2" customWidth="1"/>
    <col min="7177" max="7177" width="8.28515625" style="2" customWidth="1"/>
    <col min="7178" max="7178" width="11.28515625" style="2" customWidth="1"/>
    <col min="7179" max="7179" width="7.5703125" style="2" customWidth="1"/>
    <col min="7180" max="7180" width="14.85546875" style="2" customWidth="1"/>
    <col min="7181" max="7181" width="16.5703125" style="2" customWidth="1"/>
    <col min="7182" max="7182" width="20.7109375" style="2" customWidth="1"/>
    <col min="7183" max="7429" width="9.140625" style="2"/>
    <col min="7430" max="7430" width="4.28515625" style="2" customWidth="1"/>
    <col min="7431" max="7431" width="43.5703125" style="2" customWidth="1"/>
    <col min="7432" max="7432" width="7.5703125" style="2" customWidth="1"/>
    <col min="7433" max="7433" width="8.28515625" style="2" customWidth="1"/>
    <col min="7434" max="7434" width="11.28515625" style="2" customWidth="1"/>
    <col min="7435" max="7435" width="7.5703125" style="2" customWidth="1"/>
    <col min="7436" max="7436" width="14.85546875" style="2" customWidth="1"/>
    <col min="7437" max="7437" width="16.5703125" style="2" customWidth="1"/>
    <col min="7438" max="7438" width="20.7109375" style="2" customWidth="1"/>
    <col min="7439" max="7685" width="9.140625" style="2"/>
    <col min="7686" max="7686" width="4.28515625" style="2" customWidth="1"/>
    <col min="7687" max="7687" width="43.5703125" style="2" customWidth="1"/>
    <col min="7688" max="7688" width="7.5703125" style="2" customWidth="1"/>
    <col min="7689" max="7689" width="8.28515625" style="2" customWidth="1"/>
    <col min="7690" max="7690" width="11.28515625" style="2" customWidth="1"/>
    <col min="7691" max="7691" width="7.5703125" style="2" customWidth="1"/>
    <col min="7692" max="7692" width="14.85546875" style="2" customWidth="1"/>
    <col min="7693" max="7693" width="16.5703125" style="2" customWidth="1"/>
    <col min="7694" max="7694" width="20.7109375" style="2" customWidth="1"/>
    <col min="7695" max="7941" width="9.140625" style="2"/>
    <col min="7942" max="7942" width="4.28515625" style="2" customWidth="1"/>
    <col min="7943" max="7943" width="43.5703125" style="2" customWidth="1"/>
    <col min="7944" max="7944" width="7.5703125" style="2" customWidth="1"/>
    <col min="7945" max="7945" width="8.28515625" style="2" customWidth="1"/>
    <col min="7946" max="7946" width="11.28515625" style="2" customWidth="1"/>
    <col min="7947" max="7947" width="7.5703125" style="2" customWidth="1"/>
    <col min="7948" max="7948" width="14.85546875" style="2" customWidth="1"/>
    <col min="7949" max="7949" width="16.5703125" style="2" customWidth="1"/>
    <col min="7950" max="7950" width="20.7109375" style="2" customWidth="1"/>
    <col min="7951" max="8197" width="9.140625" style="2"/>
    <col min="8198" max="8198" width="4.28515625" style="2" customWidth="1"/>
    <col min="8199" max="8199" width="43.5703125" style="2" customWidth="1"/>
    <col min="8200" max="8200" width="7.5703125" style="2" customWidth="1"/>
    <col min="8201" max="8201" width="8.28515625" style="2" customWidth="1"/>
    <col min="8202" max="8202" width="11.28515625" style="2" customWidth="1"/>
    <col min="8203" max="8203" width="7.5703125" style="2" customWidth="1"/>
    <col min="8204" max="8204" width="14.85546875" style="2" customWidth="1"/>
    <col min="8205" max="8205" width="16.5703125" style="2" customWidth="1"/>
    <col min="8206" max="8206" width="20.7109375" style="2" customWidth="1"/>
    <col min="8207" max="8453" width="9.140625" style="2"/>
    <col min="8454" max="8454" width="4.28515625" style="2" customWidth="1"/>
    <col min="8455" max="8455" width="43.5703125" style="2" customWidth="1"/>
    <col min="8456" max="8456" width="7.5703125" style="2" customWidth="1"/>
    <col min="8457" max="8457" width="8.28515625" style="2" customWidth="1"/>
    <col min="8458" max="8458" width="11.28515625" style="2" customWidth="1"/>
    <col min="8459" max="8459" width="7.5703125" style="2" customWidth="1"/>
    <col min="8460" max="8460" width="14.85546875" style="2" customWidth="1"/>
    <col min="8461" max="8461" width="16.5703125" style="2" customWidth="1"/>
    <col min="8462" max="8462" width="20.7109375" style="2" customWidth="1"/>
    <col min="8463" max="8709" width="9.140625" style="2"/>
    <col min="8710" max="8710" width="4.28515625" style="2" customWidth="1"/>
    <col min="8711" max="8711" width="43.5703125" style="2" customWidth="1"/>
    <col min="8712" max="8712" width="7.5703125" style="2" customWidth="1"/>
    <col min="8713" max="8713" width="8.28515625" style="2" customWidth="1"/>
    <col min="8714" max="8714" width="11.28515625" style="2" customWidth="1"/>
    <col min="8715" max="8715" width="7.5703125" style="2" customWidth="1"/>
    <col min="8716" max="8716" width="14.85546875" style="2" customWidth="1"/>
    <col min="8717" max="8717" width="16.5703125" style="2" customWidth="1"/>
    <col min="8718" max="8718" width="20.7109375" style="2" customWidth="1"/>
    <col min="8719" max="8965" width="9.140625" style="2"/>
    <col min="8966" max="8966" width="4.28515625" style="2" customWidth="1"/>
    <col min="8967" max="8967" width="43.5703125" style="2" customWidth="1"/>
    <col min="8968" max="8968" width="7.5703125" style="2" customWidth="1"/>
    <col min="8969" max="8969" width="8.28515625" style="2" customWidth="1"/>
    <col min="8970" max="8970" width="11.28515625" style="2" customWidth="1"/>
    <col min="8971" max="8971" width="7.5703125" style="2" customWidth="1"/>
    <col min="8972" max="8972" width="14.85546875" style="2" customWidth="1"/>
    <col min="8973" max="8973" width="16.5703125" style="2" customWidth="1"/>
    <col min="8974" max="8974" width="20.7109375" style="2" customWidth="1"/>
    <col min="8975" max="9221" width="9.140625" style="2"/>
    <col min="9222" max="9222" width="4.28515625" style="2" customWidth="1"/>
    <col min="9223" max="9223" width="43.5703125" style="2" customWidth="1"/>
    <col min="9224" max="9224" width="7.5703125" style="2" customWidth="1"/>
    <col min="9225" max="9225" width="8.28515625" style="2" customWidth="1"/>
    <col min="9226" max="9226" width="11.28515625" style="2" customWidth="1"/>
    <col min="9227" max="9227" width="7.5703125" style="2" customWidth="1"/>
    <col min="9228" max="9228" width="14.85546875" style="2" customWidth="1"/>
    <col min="9229" max="9229" width="16.5703125" style="2" customWidth="1"/>
    <col min="9230" max="9230" width="20.7109375" style="2" customWidth="1"/>
    <col min="9231" max="9477" width="9.140625" style="2"/>
    <col min="9478" max="9478" width="4.28515625" style="2" customWidth="1"/>
    <col min="9479" max="9479" width="43.5703125" style="2" customWidth="1"/>
    <col min="9480" max="9480" width="7.5703125" style="2" customWidth="1"/>
    <col min="9481" max="9481" width="8.28515625" style="2" customWidth="1"/>
    <col min="9482" max="9482" width="11.28515625" style="2" customWidth="1"/>
    <col min="9483" max="9483" width="7.5703125" style="2" customWidth="1"/>
    <col min="9484" max="9484" width="14.85546875" style="2" customWidth="1"/>
    <col min="9485" max="9485" width="16.5703125" style="2" customWidth="1"/>
    <col min="9486" max="9486" width="20.7109375" style="2" customWidth="1"/>
    <col min="9487" max="9733" width="9.140625" style="2"/>
    <col min="9734" max="9734" width="4.28515625" style="2" customWidth="1"/>
    <col min="9735" max="9735" width="43.5703125" style="2" customWidth="1"/>
    <col min="9736" max="9736" width="7.5703125" style="2" customWidth="1"/>
    <col min="9737" max="9737" width="8.28515625" style="2" customWidth="1"/>
    <col min="9738" max="9738" width="11.28515625" style="2" customWidth="1"/>
    <col min="9739" max="9739" width="7.5703125" style="2" customWidth="1"/>
    <col min="9740" max="9740" width="14.85546875" style="2" customWidth="1"/>
    <col min="9741" max="9741" width="16.5703125" style="2" customWidth="1"/>
    <col min="9742" max="9742" width="20.7109375" style="2" customWidth="1"/>
    <col min="9743" max="9989" width="9.140625" style="2"/>
    <col min="9990" max="9990" width="4.28515625" style="2" customWidth="1"/>
    <col min="9991" max="9991" width="43.5703125" style="2" customWidth="1"/>
    <col min="9992" max="9992" width="7.5703125" style="2" customWidth="1"/>
    <col min="9993" max="9993" width="8.28515625" style="2" customWidth="1"/>
    <col min="9994" max="9994" width="11.28515625" style="2" customWidth="1"/>
    <col min="9995" max="9995" width="7.5703125" style="2" customWidth="1"/>
    <col min="9996" max="9996" width="14.85546875" style="2" customWidth="1"/>
    <col min="9997" max="9997" width="16.5703125" style="2" customWidth="1"/>
    <col min="9998" max="9998" width="20.7109375" style="2" customWidth="1"/>
    <col min="9999" max="10245" width="9.140625" style="2"/>
    <col min="10246" max="10246" width="4.28515625" style="2" customWidth="1"/>
    <col min="10247" max="10247" width="43.5703125" style="2" customWidth="1"/>
    <col min="10248" max="10248" width="7.5703125" style="2" customWidth="1"/>
    <col min="10249" max="10249" width="8.28515625" style="2" customWidth="1"/>
    <col min="10250" max="10250" width="11.28515625" style="2" customWidth="1"/>
    <col min="10251" max="10251" width="7.5703125" style="2" customWidth="1"/>
    <col min="10252" max="10252" width="14.85546875" style="2" customWidth="1"/>
    <col min="10253" max="10253" width="16.5703125" style="2" customWidth="1"/>
    <col min="10254" max="10254" width="20.7109375" style="2" customWidth="1"/>
    <col min="10255" max="10501" width="9.140625" style="2"/>
    <col min="10502" max="10502" width="4.28515625" style="2" customWidth="1"/>
    <col min="10503" max="10503" width="43.5703125" style="2" customWidth="1"/>
    <col min="10504" max="10504" width="7.5703125" style="2" customWidth="1"/>
    <col min="10505" max="10505" width="8.28515625" style="2" customWidth="1"/>
    <col min="10506" max="10506" width="11.28515625" style="2" customWidth="1"/>
    <col min="10507" max="10507" width="7.5703125" style="2" customWidth="1"/>
    <col min="10508" max="10508" width="14.85546875" style="2" customWidth="1"/>
    <col min="10509" max="10509" width="16.5703125" style="2" customWidth="1"/>
    <col min="10510" max="10510" width="20.7109375" style="2" customWidth="1"/>
    <col min="10511" max="10757" width="9.140625" style="2"/>
    <col min="10758" max="10758" width="4.28515625" style="2" customWidth="1"/>
    <col min="10759" max="10759" width="43.5703125" style="2" customWidth="1"/>
    <col min="10760" max="10760" width="7.5703125" style="2" customWidth="1"/>
    <col min="10761" max="10761" width="8.28515625" style="2" customWidth="1"/>
    <col min="10762" max="10762" width="11.28515625" style="2" customWidth="1"/>
    <col min="10763" max="10763" width="7.5703125" style="2" customWidth="1"/>
    <col min="10764" max="10764" width="14.85546875" style="2" customWidth="1"/>
    <col min="10765" max="10765" width="16.5703125" style="2" customWidth="1"/>
    <col min="10766" max="10766" width="20.7109375" style="2" customWidth="1"/>
    <col min="10767" max="11013" width="9.140625" style="2"/>
    <col min="11014" max="11014" width="4.28515625" style="2" customWidth="1"/>
    <col min="11015" max="11015" width="43.5703125" style="2" customWidth="1"/>
    <col min="11016" max="11016" width="7.5703125" style="2" customWidth="1"/>
    <col min="11017" max="11017" width="8.28515625" style="2" customWidth="1"/>
    <col min="11018" max="11018" width="11.28515625" style="2" customWidth="1"/>
    <col min="11019" max="11019" width="7.5703125" style="2" customWidth="1"/>
    <col min="11020" max="11020" width="14.85546875" style="2" customWidth="1"/>
    <col min="11021" max="11021" width="16.5703125" style="2" customWidth="1"/>
    <col min="11022" max="11022" width="20.7109375" style="2" customWidth="1"/>
    <col min="11023" max="11269" width="9.140625" style="2"/>
    <col min="11270" max="11270" width="4.28515625" style="2" customWidth="1"/>
    <col min="11271" max="11271" width="43.5703125" style="2" customWidth="1"/>
    <col min="11272" max="11272" width="7.5703125" style="2" customWidth="1"/>
    <col min="11273" max="11273" width="8.28515625" style="2" customWidth="1"/>
    <col min="11274" max="11274" width="11.28515625" style="2" customWidth="1"/>
    <col min="11275" max="11275" width="7.5703125" style="2" customWidth="1"/>
    <col min="11276" max="11276" width="14.85546875" style="2" customWidth="1"/>
    <col min="11277" max="11277" width="16.5703125" style="2" customWidth="1"/>
    <col min="11278" max="11278" width="20.7109375" style="2" customWidth="1"/>
    <col min="11279" max="11525" width="9.140625" style="2"/>
    <col min="11526" max="11526" width="4.28515625" style="2" customWidth="1"/>
    <col min="11527" max="11527" width="43.5703125" style="2" customWidth="1"/>
    <col min="11528" max="11528" width="7.5703125" style="2" customWidth="1"/>
    <col min="11529" max="11529" width="8.28515625" style="2" customWidth="1"/>
    <col min="11530" max="11530" width="11.28515625" style="2" customWidth="1"/>
    <col min="11531" max="11531" width="7.5703125" style="2" customWidth="1"/>
    <col min="11532" max="11532" width="14.85546875" style="2" customWidth="1"/>
    <col min="11533" max="11533" width="16.5703125" style="2" customWidth="1"/>
    <col min="11534" max="11534" width="20.7109375" style="2" customWidth="1"/>
    <col min="11535" max="11781" width="9.140625" style="2"/>
    <col min="11782" max="11782" width="4.28515625" style="2" customWidth="1"/>
    <col min="11783" max="11783" width="43.5703125" style="2" customWidth="1"/>
    <col min="11784" max="11784" width="7.5703125" style="2" customWidth="1"/>
    <col min="11785" max="11785" width="8.28515625" style="2" customWidth="1"/>
    <col min="11786" max="11786" width="11.28515625" style="2" customWidth="1"/>
    <col min="11787" max="11787" width="7.5703125" style="2" customWidth="1"/>
    <col min="11788" max="11788" width="14.85546875" style="2" customWidth="1"/>
    <col min="11789" max="11789" width="16.5703125" style="2" customWidth="1"/>
    <col min="11790" max="11790" width="20.7109375" style="2" customWidth="1"/>
    <col min="11791" max="12037" width="9.140625" style="2"/>
    <col min="12038" max="12038" width="4.28515625" style="2" customWidth="1"/>
    <col min="12039" max="12039" width="43.5703125" style="2" customWidth="1"/>
    <col min="12040" max="12040" width="7.5703125" style="2" customWidth="1"/>
    <col min="12041" max="12041" width="8.28515625" style="2" customWidth="1"/>
    <col min="12042" max="12042" width="11.28515625" style="2" customWidth="1"/>
    <col min="12043" max="12043" width="7.5703125" style="2" customWidth="1"/>
    <col min="12044" max="12044" width="14.85546875" style="2" customWidth="1"/>
    <col min="12045" max="12045" width="16.5703125" style="2" customWidth="1"/>
    <col min="12046" max="12046" width="20.7109375" style="2" customWidth="1"/>
    <col min="12047" max="12293" width="9.140625" style="2"/>
    <col min="12294" max="12294" width="4.28515625" style="2" customWidth="1"/>
    <col min="12295" max="12295" width="43.5703125" style="2" customWidth="1"/>
    <col min="12296" max="12296" width="7.5703125" style="2" customWidth="1"/>
    <col min="12297" max="12297" width="8.28515625" style="2" customWidth="1"/>
    <col min="12298" max="12298" width="11.28515625" style="2" customWidth="1"/>
    <col min="12299" max="12299" width="7.5703125" style="2" customWidth="1"/>
    <col min="12300" max="12300" width="14.85546875" style="2" customWidth="1"/>
    <col min="12301" max="12301" width="16.5703125" style="2" customWidth="1"/>
    <col min="12302" max="12302" width="20.7109375" style="2" customWidth="1"/>
    <col min="12303" max="12549" width="9.140625" style="2"/>
    <col min="12550" max="12550" width="4.28515625" style="2" customWidth="1"/>
    <col min="12551" max="12551" width="43.5703125" style="2" customWidth="1"/>
    <col min="12552" max="12552" width="7.5703125" style="2" customWidth="1"/>
    <col min="12553" max="12553" width="8.28515625" style="2" customWidth="1"/>
    <col min="12554" max="12554" width="11.28515625" style="2" customWidth="1"/>
    <col min="12555" max="12555" width="7.5703125" style="2" customWidth="1"/>
    <col min="12556" max="12556" width="14.85546875" style="2" customWidth="1"/>
    <col min="12557" max="12557" width="16.5703125" style="2" customWidth="1"/>
    <col min="12558" max="12558" width="20.7109375" style="2" customWidth="1"/>
    <col min="12559" max="12805" width="9.140625" style="2"/>
    <col min="12806" max="12806" width="4.28515625" style="2" customWidth="1"/>
    <col min="12807" max="12807" width="43.5703125" style="2" customWidth="1"/>
    <col min="12808" max="12808" width="7.5703125" style="2" customWidth="1"/>
    <col min="12809" max="12809" width="8.28515625" style="2" customWidth="1"/>
    <col min="12810" max="12810" width="11.28515625" style="2" customWidth="1"/>
    <col min="12811" max="12811" width="7.5703125" style="2" customWidth="1"/>
    <col min="12812" max="12812" width="14.85546875" style="2" customWidth="1"/>
    <col min="12813" max="12813" width="16.5703125" style="2" customWidth="1"/>
    <col min="12814" max="12814" width="20.7109375" style="2" customWidth="1"/>
    <col min="12815" max="13061" width="9.140625" style="2"/>
    <col min="13062" max="13062" width="4.28515625" style="2" customWidth="1"/>
    <col min="13063" max="13063" width="43.5703125" style="2" customWidth="1"/>
    <col min="13064" max="13064" width="7.5703125" style="2" customWidth="1"/>
    <col min="13065" max="13065" width="8.28515625" style="2" customWidth="1"/>
    <col min="13066" max="13066" width="11.28515625" style="2" customWidth="1"/>
    <col min="13067" max="13067" width="7.5703125" style="2" customWidth="1"/>
    <col min="13068" max="13068" width="14.85546875" style="2" customWidth="1"/>
    <col min="13069" max="13069" width="16.5703125" style="2" customWidth="1"/>
    <col min="13070" max="13070" width="20.7109375" style="2" customWidth="1"/>
    <col min="13071" max="13317" width="9.140625" style="2"/>
    <col min="13318" max="13318" width="4.28515625" style="2" customWidth="1"/>
    <col min="13319" max="13319" width="43.5703125" style="2" customWidth="1"/>
    <col min="13320" max="13320" width="7.5703125" style="2" customWidth="1"/>
    <col min="13321" max="13321" width="8.28515625" style="2" customWidth="1"/>
    <col min="13322" max="13322" width="11.28515625" style="2" customWidth="1"/>
    <col min="13323" max="13323" width="7.5703125" style="2" customWidth="1"/>
    <col min="13324" max="13324" width="14.85546875" style="2" customWidth="1"/>
    <col min="13325" max="13325" width="16.5703125" style="2" customWidth="1"/>
    <col min="13326" max="13326" width="20.7109375" style="2" customWidth="1"/>
    <col min="13327" max="13573" width="9.140625" style="2"/>
    <col min="13574" max="13574" width="4.28515625" style="2" customWidth="1"/>
    <col min="13575" max="13575" width="43.5703125" style="2" customWidth="1"/>
    <col min="13576" max="13576" width="7.5703125" style="2" customWidth="1"/>
    <col min="13577" max="13577" width="8.28515625" style="2" customWidth="1"/>
    <col min="13578" max="13578" width="11.28515625" style="2" customWidth="1"/>
    <col min="13579" max="13579" width="7.5703125" style="2" customWidth="1"/>
    <col min="13580" max="13580" width="14.85546875" style="2" customWidth="1"/>
    <col min="13581" max="13581" width="16.5703125" style="2" customWidth="1"/>
    <col min="13582" max="13582" width="20.7109375" style="2" customWidth="1"/>
    <col min="13583" max="13829" width="9.140625" style="2"/>
    <col min="13830" max="13830" width="4.28515625" style="2" customWidth="1"/>
    <col min="13831" max="13831" width="43.5703125" style="2" customWidth="1"/>
    <col min="13832" max="13832" width="7.5703125" style="2" customWidth="1"/>
    <col min="13833" max="13833" width="8.28515625" style="2" customWidth="1"/>
    <col min="13834" max="13834" width="11.28515625" style="2" customWidth="1"/>
    <col min="13835" max="13835" width="7.5703125" style="2" customWidth="1"/>
    <col min="13836" max="13836" width="14.85546875" style="2" customWidth="1"/>
    <col min="13837" max="13837" width="16.5703125" style="2" customWidth="1"/>
    <col min="13838" max="13838" width="20.7109375" style="2" customWidth="1"/>
    <col min="13839" max="14085" width="9.140625" style="2"/>
    <col min="14086" max="14086" width="4.28515625" style="2" customWidth="1"/>
    <col min="14087" max="14087" width="43.5703125" style="2" customWidth="1"/>
    <col min="14088" max="14088" width="7.5703125" style="2" customWidth="1"/>
    <col min="14089" max="14089" width="8.28515625" style="2" customWidth="1"/>
    <col min="14090" max="14090" width="11.28515625" style="2" customWidth="1"/>
    <col min="14091" max="14091" width="7.5703125" style="2" customWidth="1"/>
    <col min="14092" max="14092" width="14.85546875" style="2" customWidth="1"/>
    <col min="14093" max="14093" width="16.5703125" style="2" customWidth="1"/>
    <col min="14094" max="14094" width="20.7109375" style="2" customWidth="1"/>
    <col min="14095" max="14341" width="9.140625" style="2"/>
    <col min="14342" max="14342" width="4.28515625" style="2" customWidth="1"/>
    <col min="14343" max="14343" width="43.5703125" style="2" customWidth="1"/>
    <col min="14344" max="14344" width="7.5703125" style="2" customWidth="1"/>
    <col min="14345" max="14345" width="8.28515625" style="2" customWidth="1"/>
    <col min="14346" max="14346" width="11.28515625" style="2" customWidth="1"/>
    <col min="14347" max="14347" width="7.5703125" style="2" customWidth="1"/>
    <col min="14348" max="14348" width="14.85546875" style="2" customWidth="1"/>
    <col min="14349" max="14349" width="16.5703125" style="2" customWidth="1"/>
    <col min="14350" max="14350" width="20.7109375" style="2" customWidth="1"/>
    <col min="14351" max="14597" width="9.140625" style="2"/>
    <col min="14598" max="14598" width="4.28515625" style="2" customWidth="1"/>
    <col min="14599" max="14599" width="43.5703125" style="2" customWidth="1"/>
    <col min="14600" max="14600" width="7.5703125" style="2" customWidth="1"/>
    <col min="14601" max="14601" width="8.28515625" style="2" customWidth="1"/>
    <col min="14602" max="14602" width="11.28515625" style="2" customWidth="1"/>
    <col min="14603" max="14603" width="7.5703125" style="2" customWidth="1"/>
    <col min="14604" max="14604" width="14.85546875" style="2" customWidth="1"/>
    <col min="14605" max="14605" width="16.5703125" style="2" customWidth="1"/>
    <col min="14606" max="14606" width="20.7109375" style="2" customWidth="1"/>
    <col min="14607" max="14853" width="9.140625" style="2"/>
    <col min="14854" max="14854" width="4.28515625" style="2" customWidth="1"/>
    <col min="14855" max="14855" width="43.5703125" style="2" customWidth="1"/>
    <col min="14856" max="14856" width="7.5703125" style="2" customWidth="1"/>
    <col min="14857" max="14857" width="8.28515625" style="2" customWidth="1"/>
    <col min="14858" max="14858" width="11.28515625" style="2" customWidth="1"/>
    <col min="14859" max="14859" width="7.5703125" style="2" customWidth="1"/>
    <col min="14860" max="14860" width="14.85546875" style="2" customWidth="1"/>
    <col min="14861" max="14861" width="16.5703125" style="2" customWidth="1"/>
    <col min="14862" max="14862" width="20.7109375" style="2" customWidth="1"/>
    <col min="14863" max="15109" width="9.140625" style="2"/>
    <col min="15110" max="15110" width="4.28515625" style="2" customWidth="1"/>
    <col min="15111" max="15111" width="43.5703125" style="2" customWidth="1"/>
    <col min="15112" max="15112" width="7.5703125" style="2" customWidth="1"/>
    <col min="15113" max="15113" width="8.28515625" style="2" customWidth="1"/>
    <col min="15114" max="15114" width="11.28515625" style="2" customWidth="1"/>
    <col min="15115" max="15115" width="7.5703125" style="2" customWidth="1"/>
    <col min="15116" max="15116" width="14.85546875" style="2" customWidth="1"/>
    <col min="15117" max="15117" width="16.5703125" style="2" customWidth="1"/>
    <col min="15118" max="15118" width="20.7109375" style="2" customWidth="1"/>
    <col min="15119" max="15365" width="9.140625" style="2"/>
    <col min="15366" max="15366" width="4.28515625" style="2" customWidth="1"/>
    <col min="15367" max="15367" width="43.5703125" style="2" customWidth="1"/>
    <col min="15368" max="15368" width="7.5703125" style="2" customWidth="1"/>
    <col min="15369" max="15369" width="8.28515625" style="2" customWidth="1"/>
    <col min="15370" max="15370" width="11.28515625" style="2" customWidth="1"/>
    <col min="15371" max="15371" width="7.5703125" style="2" customWidth="1"/>
    <col min="15372" max="15372" width="14.85546875" style="2" customWidth="1"/>
    <col min="15373" max="15373" width="16.5703125" style="2" customWidth="1"/>
    <col min="15374" max="15374" width="20.7109375" style="2" customWidth="1"/>
    <col min="15375" max="15621" width="9.140625" style="2"/>
    <col min="15622" max="15622" width="4.28515625" style="2" customWidth="1"/>
    <col min="15623" max="15623" width="43.5703125" style="2" customWidth="1"/>
    <col min="15624" max="15624" width="7.5703125" style="2" customWidth="1"/>
    <col min="15625" max="15625" width="8.28515625" style="2" customWidth="1"/>
    <col min="15626" max="15626" width="11.28515625" style="2" customWidth="1"/>
    <col min="15627" max="15627" width="7.5703125" style="2" customWidth="1"/>
    <col min="15628" max="15628" width="14.85546875" style="2" customWidth="1"/>
    <col min="15629" max="15629" width="16.5703125" style="2" customWidth="1"/>
    <col min="15630" max="15630" width="20.7109375" style="2" customWidth="1"/>
    <col min="15631" max="15877" width="9.140625" style="2"/>
    <col min="15878" max="15878" width="4.28515625" style="2" customWidth="1"/>
    <col min="15879" max="15879" width="43.5703125" style="2" customWidth="1"/>
    <col min="15880" max="15880" width="7.5703125" style="2" customWidth="1"/>
    <col min="15881" max="15881" width="8.28515625" style="2" customWidth="1"/>
    <col min="15882" max="15882" width="11.28515625" style="2" customWidth="1"/>
    <col min="15883" max="15883" width="7.5703125" style="2" customWidth="1"/>
    <col min="15884" max="15884" width="14.85546875" style="2" customWidth="1"/>
    <col min="15885" max="15885" width="16.5703125" style="2" customWidth="1"/>
    <col min="15886" max="15886" width="20.7109375" style="2" customWidth="1"/>
    <col min="15887" max="16133" width="9.140625" style="2"/>
    <col min="16134" max="16134" width="4.28515625" style="2" customWidth="1"/>
    <col min="16135" max="16135" width="43.5703125" style="2" customWidth="1"/>
    <col min="16136" max="16136" width="7.5703125" style="2" customWidth="1"/>
    <col min="16137" max="16137" width="8.28515625" style="2" customWidth="1"/>
    <col min="16138" max="16138" width="11.28515625" style="2" customWidth="1"/>
    <col min="16139" max="16139" width="7.5703125" style="2" customWidth="1"/>
    <col min="16140" max="16140" width="14.85546875" style="2" customWidth="1"/>
    <col min="16141" max="16141" width="16.5703125" style="2" customWidth="1"/>
    <col min="16142" max="16142" width="20.7109375" style="2" customWidth="1"/>
    <col min="16143" max="16384" width="9.140625" style="2"/>
  </cols>
  <sheetData>
    <row r="1" spans="1:15" ht="21" customHeight="1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5" ht="21" customHeight="1">
      <c r="A2" s="67" t="s">
        <v>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5" ht="25.5" customHeight="1">
      <c r="A3" s="72" t="s">
        <v>59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5" ht="25.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57</v>
      </c>
    </row>
    <row r="5" spans="1:15" s="43" customFormat="1" ht="44.25" customHeight="1">
      <c r="A5" s="9" t="s">
        <v>6</v>
      </c>
      <c r="B5" s="10" t="s">
        <v>31</v>
      </c>
      <c r="C5" s="74" t="s">
        <v>37</v>
      </c>
      <c r="D5" s="75"/>
      <c r="E5" s="75"/>
      <c r="F5" s="75"/>
      <c r="G5" s="76"/>
      <c r="H5" s="74" t="s">
        <v>38</v>
      </c>
      <c r="I5" s="76"/>
      <c r="J5" s="77" t="s">
        <v>11</v>
      </c>
      <c r="K5" s="77" t="s">
        <v>43</v>
      </c>
      <c r="L5" s="77" t="s">
        <v>0</v>
      </c>
      <c r="M5" s="77" t="s">
        <v>58</v>
      </c>
      <c r="N5" s="8"/>
      <c r="O5" s="8"/>
    </row>
    <row r="6" spans="1:15" s="44" customFormat="1" ht="90" customHeight="1">
      <c r="A6" s="9"/>
      <c r="B6" s="10"/>
      <c r="C6" s="22" t="s">
        <v>46</v>
      </c>
      <c r="D6" s="13" t="s">
        <v>39</v>
      </c>
      <c r="E6" s="10" t="s">
        <v>41</v>
      </c>
      <c r="F6" s="10" t="s">
        <v>40</v>
      </c>
      <c r="G6" s="47" t="s">
        <v>45</v>
      </c>
      <c r="H6" s="22" t="s">
        <v>8</v>
      </c>
      <c r="I6" s="13" t="s">
        <v>27</v>
      </c>
      <c r="J6" s="78"/>
      <c r="K6" s="78"/>
      <c r="L6" s="78"/>
      <c r="M6" s="78"/>
      <c r="N6" s="8"/>
      <c r="O6" s="8"/>
    </row>
    <row r="7" spans="1:15" s="44" customFormat="1" ht="25.5" customHeight="1">
      <c r="A7" s="9" t="s">
        <v>32</v>
      </c>
      <c r="B7" s="45" t="s">
        <v>33</v>
      </c>
      <c r="C7" s="45"/>
      <c r="D7" s="45"/>
      <c r="E7" s="45"/>
      <c r="F7" s="45"/>
      <c r="G7" s="48"/>
      <c r="H7" s="22"/>
      <c r="I7" s="13"/>
      <c r="J7" s="10"/>
      <c r="K7" s="10"/>
      <c r="L7" s="10"/>
      <c r="M7" s="17"/>
      <c r="N7" s="8"/>
      <c r="O7" s="8"/>
    </row>
    <row r="8" spans="1:15" s="42" customFormat="1" ht="25.5" customHeight="1">
      <c r="A8" s="35">
        <v>1</v>
      </c>
      <c r="B8" s="36" t="s">
        <v>49</v>
      </c>
      <c r="C8" s="51" t="s">
        <v>42</v>
      </c>
      <c r="D8" s="51" t="s">
        <v>42</v>
      </c>
      <c r="E8" s="51" t="s">
        <v>42</v>
      </c>
      <c r="F8" s="51" t="s">
        <v>42</v>
      </c>
      <c r="G8" s="52" t="s">
        <v>42</v>
      </c>
      <c r="H8" s="35">
        <v>1</v>
      </c>
      <c r="I8" s="37"/>
      <c r="J8" s="38">
        <v>18767000</v>
      </c>
      <c r="K8" s="38">
        <f t="shared" ref="K8" si="0">ROUND(J8*5%,-3)</f>
        <v>938000</v>
      </c>
      <c r="L8" s="39">
        <v>6500000</v>
      </c>
      <c r="M8" s="50">
        <f t="shared" ref="M8:M10" si="1">+I8+J8+K8+L8</f>
        <v>26205000</v>
      </c>
      <c r="N8" s="41"/>
      <c r="O8" s="41"/>
    </row>
    <row r="9" spans="1:15" s="42" customFormat="1" ht="25.5" customHeight="1">
      <c r="A9" s="35">
        <v>2</v>
      </c>
      <c r="B9" s="36" t="s">
        <v>19</v>
      </c>
      <c r="C9" s="51"/>
      <c r="D9" s="51"/>
      <c r="E9" s="51"/>
      <c r="F9" s="51"/>
      <c r="G9" s="52"/>
      <c r="H9" s="35">
        <v>3</v>
      </c>
      <c r="I9" s="37">
        <v>11000000</v>
      </c>
      <c r="J9" s="38">
        <v>21718000</v>
      </c>
      <c r="K9" s="38">
        <v>1086000</v>
      </c>
      <c r="L9" s="39">
        <v>19500000</v>
      </c>
      <c r="M9" s="50">
        <f t="shared" si="1"/>
        <v>53304000</v>
      </c>
      <c r="N9" s="41"/>
      <c r="O9" s="41"/>
    </row>
    <row r="10" spans="1:15" s="42" customFormat="1" ht="25.5" customHeight="1">
      <c r="A10" s="35">
        <v>3</v>
      </c>
      <c r="B10" s="36" t="s">
        <v>56</v>
      </c>
      <c r="C10" s="51"/>
      <c r="D10" s="51"/>
      <c r="E10" s="51"/>
      <c r="F10" s="51"/>
      <c r="G10" s="52"/>
      <c r="H10" s="35">
        <v>2</v>
      </c>
      <c r="I10" s="37">
        <v>5500000</v>
      </c>
      <c r="J10" s="38">
        <v>17142000</v>
      </c>
      <c r="K10" s="38">
        <v>857000</v>
      </c>
      <c r="L10" s="39">
        <v>13000000</v>
      </c>
      <c r="M10" s="50">
        <f t="shared" si="1"/>
        <v>36499000</v>
      </c>
      <c r="N10" s="41"/>
      <c r="O10" s="41"/>
    </row>
    <row r="11" spans="1:15" s="7" customFormat="1" ht="25.5" customHeight="1">
      <c r="A11" s="9"/>
      <c r="B11" s="46" t="s">
        <v>34</v>
      </c>
      <c r="C11" s="51" t="s">
        <v>42</v>
      </c>
      <c r="D11" s="51" t="s">
        <v>42</v>
      </c>
      <c r="E11" s="51" t="s">
        <v>42</v>
      </c>
      <c r="F11" s="51" t="s">
        <v>42</v>
      </c>
      <c r="G11" s="52" t="s">
        <v>42</v>
      </c>
      <c r="H11" s="23">
        <f t="shared" ref="H11:M11" si="2">SUM(H8:H10)</f>
        <v>6</v>
      </c>
      <c r="I11" s="20">
        <f t="shared" si="2"/>
        <v>16500000</v>
      </c>
      <c r="J11" s="20">
        <f t="shared" si="2"/>
        <v>57627000</v>
      </c>
      <c r="K11" s="20">
        <f t="shared" si="2"/>
        <v>2881000</v>
      </c>
      <c r="L11" s="20">
        <f t="shared" si="2"/>
        <v>39000000</v>
      </c>
      <c r="M11" s="20">
        <f t="shared" si="2"/>
        <v>116008000</v>
      </c>
      <c r="N11" s="6"/>
      <c r="O11" s="6"/>
    </row>
    <row r="12" spans="1:15" s="7" customFormat="1" ht="25.5" customHeight="1">
      <c r="A12" s="9" t="s">
        <v>35</v>
      </c>
      <c r="B12" s="79" t="s">
        <v>36</v>
      </c>
      <c r="C12" s="80"/>
      <c r="D12" s="80"/>
      <c r="E12" s="80"/>
      <c r="F12" s="80"/>
      <c r="G12" s="80"/>
      <c r="H12" s="81"/>
      <c r="I12" s="20"/>
      <c r="J12" s="20"/>
      <c r="K12" s="20"/>
      <c r="L12" s="20"/>
      <c r="M12" s="20"/>
      <c r="N12" s="6"/>
      <c r="O12" s="6"/>
    </row>
    <row r="13" spans="1:15" s="7" customFormat="1" ht="25.5" customHeight="1">
      <c r="A13" s="35">
        <v>1</v>
      </c>
      <c r="B13" s="36" t="s">
        <v>50</v>
      </c>
      <c r="C13" s="35">
        <v>29</v>
      </c>
      <c r="D13" s="37">
        <v>26</v>
      </c>
      <c r="E13" s="63">
        <v>90</v>
      </c>
      <c r="F13" s="63">
        <v>7</v>
      </c>
      <c r="G13" s="38">
        <f>F13*30000000</f>
        <v>210000000</v>
      </c>
      <c r="H13" s="21" t="s">
        <v>42</v>
      </c>
      <c r="I13" s="21" t="s">
        <v>42</v>
      </c>
      <c r="J13" s="14" t="s">
        <v>42</v>
      </c>
      <c r="K13" s="14" t="s">
        <v>42</v>
      </c>
      <c r="L13" s="14" t="s">
        <v>42</v>
      </c>
      <c r="M13" s="20">
        <f>G13</f>
        <v>210000000</v>
      </c>
      <c r="N13" s="6"/>
      <c r="O13" s="6"/>
    </row>
    <row r="14" spans="1:15" s="7" customFormat="1" ht="25.5" customHeight="1">
      <c r="A14" s="35">
        <v>2</v>
      </c>
      <c r="B14" s="36" t="s">
        <v>51</v>
      </c>
      <c r="C14" s="35">
        <v>29</v>
      </c>
      <c r="D14" s="37">
        <v>25</v>
      </c>
      <c r="E14" s="63">
        <v>90</v>
      </c>
      <c r="F14" s="63">
        <v>6</v>
      </c>
      <c r="G14" s="38">
        <f t="shared" ref="G14:G17" si="3">F14*30000000</f>
        <v>180000000</v>
      </c>
      <c r="H14" s="21" t="s">
        <v>42</v>
      </c>
      <c r="I14" s="21" t="s">
        <v>42</v>
      </c>
      <c r="J14" s="14"/>
      <c r="K14" s="14"/>
      <c r="L14" s="14" t="s">
        <v>42</v>
      </c>
      <c r="M14" s="20">
        <f>K14+J14+G14</f>
        <v>180000000</v>
      </c>
      <c r="N14" s="6"/>
      <c r="O14" s="6"/>
    </row>
    <row r="15" spans="1:15" s="7" customFormat="1" ht="25.5" customHeight="1">
      <c r="A15" s="82">
        <v>3</v>
      </c>
      <c r="B15" s="84" t="s">
        <v>52</v>
      </c>
      <c r="C15" s="35">
        <v>29</v>
      </c>
      <c r="D15" s="37">
        <v>10</v>
      </c>
      <c r="E15" s="63">
        <v>128</v>
      </c>
      <c r="F15" s="63">
        <v>8</v>
      </c>
      <c r="G15" s="38">
        <f t="shared" si="3"/>
        <v>240000000</v>
      </c>
      <c r="H15" s="21"/>
      <c r="I15" s="21"/>
      <c r="J15" s="68">
        <v>487179000</v>
      </c>
      <c r="K15" s="68">
        <v>10000000</v>
      </c>
      <c r="L15" s="68"/>
      <c r="M15" s="70">
        <f>G15+G16+J15+K15</f>
        <v>1007179000</v>
      </c>
      <c r="N15" s="6"/>
      <c r="O15" s="6"/>
    </row>
    <row r="16" spans="1:15" s="7" customFormat="1" ht="25.5" customHeight="1">
      <c r="A16" s="83"/>
      <c r="B16" s="85"/>
      <c r="C16" s="35">
        <v>29</v>
      </c>
      <c r="D16" s="37">
        <v>22</v>
      </c>
      <c r="E16" s="63">
        <v>114</v>
      </c>
      <c r="F16" s="63">
        <v>9</v>
      </c>
      <c r="G16" s="38">
        <f t="shared" si="3"/>
        <v>270000000</v>
      </c>
      <c r="H16" s="21"/>
      <c r="I16" s="21"/>
      <c r="J16" s="69"/>
      <c r="K16" s="69"/>
      <c r="L16" s="69"/>
      <c r="M16" s="71"/>
      <c r="N16" s="6"/>
      <c r="O16" s="6"/>
    </row>
    <row r="17" spans="1:15" s="7" customFormat="1" ht="25.5" customHeight="1">
      <c r="A17" s="35">
        <v>4</v>
      </c>
      <c r="B17" s="36" t="s">
        <v>53</v>
      </c>
      <c r="C17" s="35">
        <v>29</v>
      </c>
      <c r="D17" s="37">
        <v>11</v>
      </c>
      <c r="E17" s="63">
        <v>100</v>
      </c>
      <c r="F17" s="63">
        <v>8</v>
      </c>
      <c r="G17" s="38">
        <f t="shared" si="3"/>
        <v>240000000</v>
      </c>
      <c r="H17" s="21" t="s">
        <v>42</v>
      </c>
      <c r="I17" s="21" t="s">
        <v>42</v>
      </c>
      <c r="J17" s="14">
        <v>59636000</v>
      </c>
      <c r="K17" s="38">
        <f t="shared" ref="K17" si="4">ROUND(J17*5%,-3)</f>
        <v>2982000</v>
      </c>
      <c r="L17" s="14" t="s">
        <v>42</v>
      </c>
      <c r="M17" s="20">
        <f>K17+J17+G17</f>
        <v>302618000</v>
      </c>
      <c r="N17" s="6"/>
      <c r="O17" s="6"/>
    </row>
    <row r="18" spans="1:15" s="7" customFormat="1" ht="25.5" customHeight="1">
      <c r="A18" s="82">
        <v>5</v>
      </c>
      <c r="B18" s="86" t="s">
        <v>54</v>
      </c>
      <c r="C18" s="35">
        <v>29</v>
      </c>
      <c r="D18" s="37">
        <v>41</v>
      </c>
      <c r="E18" s="63">
        <v>90</v>
      </c>
      <c r="F18" s="63">
        <v>5</v>
      </c>
      <c r="G18" s="38">
        <f t="shared" ref="G18:G20" si="5">F18*30000000</f>
        <v>150000000</v>
      </c>
      <c r="H18" s="21"/>
      <c r="I18" s="21"/>
      <c r="J18" s="68">
        <v>27724000</v>
      </c>
      <c r="K18" s="68">
        <v>1386000</v>
      </c>
      <c r="L18" s="68"/>
      <c r="M18" s="70">
        <f>G18+G19+J18+K18</f>
        <v>299110000</v>
      </c>
      <c r="N18" s="6"/>
      <c r="O18" s="6"/>
    </row>
    <row r="19" spans="1:15" s="7" customFormat="1" ht="25.5" customHeight="1">
      <c r="A19" s="83"/>
      <c r="B19" s="85"/>
      <c r="C19" s="35">
        <v>29</v>
      </c>
      <c r="D19" s="37">
        <v>42</v>
      </c>
      <c r="E19" s="63">
        <v>125</v>
      </c>
      <c r="F19" s="63">
        <v>4</v>
      </c>
      <c r="G19" s="38">
        <f t="shared" si="5"/>
        <v>120000000</v>
      </c>
      <c r="H19" s="21"/>
      <c r="I19" s="21"/>
      <c r="J19" s="69"/>
      <c r="K19" s="69"/>
      <c r="L19" s="69"/>
      <c r="M19" s="71"/>
      <c r="N19" s="6"/>
      <c r="O19" s="6"/>
    </row>
    <row r="20" spans="1:15" s="60" customFormat="1" ht="25.5" customHeight="1">
      <c r="A20" s="53">
        <v>6</v>
      </c>
      <c r="B20" s="54" t="s">
        <v>55</v>
      </c>
      <c r="C20" s="21">
        <v>29</v>
      </c>
      <c r="D20" s="55">
        <v>43</v>
      </c>
      <c r="E20" s="64">
        <v>125</v>
      </c>
      <c r="F20" s="64">
        <v>4</v>
      </c>
      <c r="G20" s="56">
        <f t="shared" si="5"/>
        <v>120000000</v>
      </c>
      <c r="H20" s="21"/>
      <c r="I20" s="21"/>
      <c r="J20" s="57">
        <v>132414000</v>
      </c>
      <c r="K20" s="57">
        <v>6621000</v>
      </c>
      <c r="L20" s="57"/>
      <c r="M20" s="58">
        <f>K20+J20+G20</f>
        <v>259035000</v>
      </c>
      <c r="N20" s="59"/>
      <c r="O20" s="59"/>
    </row>
    <row r="21" spans="1:15" s="7" customFormat="1" ht="25.5" customHeight="1">
      <c r="A21" s="9"/>
      <c r="B21" s="46" t="s">
        <v>44</v>
      </c>
      <c r="C21" s="19"/>
      <c r="D21" s="19"/>
      <c r="E21" s="19"/>
      <c r="F21" s="65">
        <f>SUM(F13:F20)</f>
        <v>51</v>
      </c>
      <c r="G21" s="49">
        <f>SUM(G13:G20)</f>
        <v>1530000000</v>
      </c>
      <c r="H21" s="23"/>
      <c r="I21" s="20"/>
      <c r="J21" s="49">
        <f>SUM(J13:J20)</f>
        <v>706953000</v>
      </c>
      <c r="K21" s="49">
        <f>SUM(K13:K20)</f>
        <v>20989000</v>
      </c>
      <c r="L21" s="49"/>
      <c r="M21" s="20">
        <f>SUM(M13:M20)</f>
        <v>2257942000</v>
      </c>
      <c r="N21" s="6"/>
      <c r="O21" s="6"/>
    </row>
    <row r="22" spans="1:15" s="7" customFormat="1" ht="25.5" customHeight="1">
      <c r="A22" s="9"/>
      <c r="B22" s="46" t="s">
        <v>47</v>
      </c>
      <c r="C22" s="19"/>
      <c r="D22" s="19"/>
      <c r="E22" s="19"/>
      <c r="F22" s="19"/>
      <c r="G22" s="49">
        <f>G21</f>
        <v>1530000000</v>
      </c>
      <c r="H22" s="23"/>
      <c r="I22" s="20">
        <f>I11</f>
        <v>16500000</v>
      </c>
      <c r="J22" s="20">
        <f>J21+J11</f>
        <v>764580000</v>
      </c>
      <c r="K22" s="20">
        <f>K21+K11</f>
        <v>23870000</v>
      </c>
      <c r="L22" s="20">
        <f>L21+L11</f>
        <v>39000000</v>
      </c>
      <c r="M22" s="20">
        <f>M21+M11</f>
        <v>2373950000</v>
      </c>
      <c r="N22" s="6"/>
      <c r="O22" s="6"/>
    </row>
    <row r="23" spans="1:15" s="26" customFormat="1" ht="31.5" customHeight="1">
      <c r="A23" s="73" t="s">
        <v>60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25"/>
      <c r="O23" s="25"/>
    </row>
    <row r="24" spans="1:15" s="27" customFormat="1" ht="18.75">
      <c r="B24" s="28"/>
      <c r="C24" s="28"/>
      <c r="D24" s="28"/>
      <c r="E24" s="28"/>
      <c r="F24" s="28"/>
      <c r="G24" s="31"/>
      <c r="H24" s="29"/>
      <c r="I24" s="30"/>
      <c r="J24" s="32"/>
      <c r="K24" s="33"/>
      <c r="L24" s="31"/>
      <c r="N24" s="31"/>
      <c r="O24" s="31"/>
    </row>
    <row r="25" spans="1:15" s="27" customFormat="1" ht="18.75">
      <c r="B25" s="28"/>
      <c r="C25" s="28"/>
      <c r="D25" s="28"/>
      <c r="E25" s="28"/>
      <c r="F25" s="28"/>
      <c r="G25" s="31"/>
      <c r="H25" s="29"/>
      <c r="I25" s="30"/>
      <c r="J25" s="32"/>
      <c r="K25" s="33"/>
      <c r="L25" s="31"/>
      <c r="N25" s="31"/>
      <c r="O25" s="31"/>
    </row>
    <row r="26" spans="1:15" s="27" customFormat="1" ht="18.75">
      <c r="B26" s="28"/>
      <c r="C26" s="28"/>
      <c r="D26" s="28"/>
      <c r="E26" s="28"/>
      <c r="F26" s="28"/>
      <c r="G26" s="31"/>
      <c r="H26" s="29"/>
      <c r="I26" s="30"/>
      <c r="J26" s="32"/>
      <c r="K26" s="33"/>
      <c r="L26" s="31"/>
      <c r="N26" s="31"/>
      <c r="O26" s="31"/>
    </row>
    <row r="27" spans="1:15" s="27" customFormat="1" ht="18.75">
      <c r="B27" s="28"/>
      <c r="C27" s="28"/>
      <c r="D27" s="28"/>
      <c r="E27" s="28"/>
      <c r="F27" s="28"/>
      <c r="G27" s="31"/>
      <c r="H27" s="29"/>
      <c r="I27" s="30"/>
      <c r="J27" s="32"/>
      <c r="K27" s="33"/>
      <c r="L27" s="31"/>
      <c r="N27" s="31"/>
      <c r="O27" s="31"/>
    </row>
  </sheetData>
  <mergeCells count="23">
    <mergeCell ref="J18:J19"/>
    <mergeCell ref="K18:K19"/>
    <mergeCell ref="L18:L19"/>
    <mergeCell ref="M18:M19"/>
    <mergeCell ref="A23:M23"/>
    <mergeCell ref="C5:G5"/>
    <mergeCell ref="H5:I5"/>
    <mergeCell ref="J5:J6"/>
    <mergeCell ref="K5:K6"/>
    <mergeCell ref="L5:L6"/>
    <mergeCell ref="M5:M6"/>
    <mergeCell ref="B12:H12"/>
    <mergeCell ref="A15:A16"/>
    <mergeCell ref="B15:B16"/>
    <mergeCell ref="J15:J16"/>
    <mergeCell ref="K15:K16"/>
    <mergeCell ref="A18:A19"/>
    <mergeCell ref="B18:B19"/>
    <mergeCell ref="A1:M1"/>
    <mergeCell ref="A2:M2"/>
    <mergeCell ref="L15:L16"/>
    <mergeCell ref="M15:M16"/>
    <mergeCell ref="A3:M3"/>
  </mergeCells>
  <printOptions verticalCentered="1"/>
  <pageMargins left="0.3" right="0.17" top="0.27" bottom="0.25" header="0.25" footer="0.25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85" zoomScaleNormal="85" workbookViewId="0">
      <selection sqref="A1:H2"/>
    </sheetView>
  </sheetViews>
  <sheetFormatPr defaultRowHeight="15.75"/>
  <cols>
    <col min="1" max="1" width="6.5703125" style="2" customWidth="1"/>
    <col min="2" max="2" width="24.7109375" style="3" customWidth="1"/>
    <col min="3" max="3" width="7.5703125" style="24" customWidth="1"/>
    <col min="4" max="4" width="19.85546875" style="15" customWidth="1"/>
    <col min="5" max="5" width="19.85546875" style="4" customWidth="1"/>
    <col min="6" max="6" width="19.85546875" style="16" customWidth="1"/>
    <col min="7" max="7" width="19.85546875" style="1" customWidth="1"/>
    <col min="8" max="8" width="19.85546875" style="2" customWidth="1"/>
    <col min="9" max="9" width="20.7109375" style="1" customWidth="1"/>
    <col min="10" max="10" width="17.5703125" style="1" customWidth="1"/>
    <col min="11" max="256" width="9.140625" style="2"/>
    <col min="257" max="257" width="4.28515625" style="2" customWidth="1"/>
    <col min="258" max="258" width="43.5703125" style="2" customWidth="1"/>
    <col min="259" max="259" width="7.5703125" style="2" customWidth="1"/>
    <col min="260" max="260" width="8.28515625" style="2" customWidth="1"/>
    <col min="261" max="261" width="11.28515625" style="2" customWidth="1"/>
    <col min="262" max="262" width="7.5703125" style="2" customWidth="1"/>
    <col min="263" max="263" width="14.85546875" style="2" customWidth="1"/>
    <col min="264" max="264" width="16.5703125" style="2" customWidth="1"/>
    <col min="265" max="265" width="20.7109375" style="2" customWidth="1"/>
    <col min="266" max="512" width="9.140625" style="2"/>
    <col min="513" max="513" width="4.28515625" style="2" customWidth="1"/>
    <col min="514" max="514" width="43.5703125" style="2" customWidth="1"/>
    <col min="515" max="515" width="7.5703125" style="2" customWidth="1"/>
    <col min="516" max="516" width="8.28515625" style="2" customWidth="1"/>
    <col min="517" max="517" width="11.28515625" style="2" customWidth="1"/>
    <col min="518" max="518" width="7.5703125" style="2" customWidth="1"/>
    <col min="519" max="519" width="14.85546875" style="2" customWidth="1"/>
    <col min="520" max="520" width="16.5703125" style="2" customWidth="1"/>
    <col min="521" max="521" width="20.7109375" style="2" customWidth="1"/>
    <col min="522" max="768" width="9.140625" style="2"/>
    <col min="769" max="769" width="4.28515625" style="2" customWidth="1"/>
    <col min="770" max="770" width="43.5703125" style="2" customWidth="1"/>
    <col min="771" max="771" width="7.5703125" style="2" customWidth="1"/>
    <col min="772" max="772" width="8.28515625" style="2" customWidth="1"/>
    <col min="773" max="773" width="11.28515625" style="2" customWidth="1"/>
    <col min="774" max="774" width="7.5703125" style="2" customWidth="1"/>
    <col min="775" max="775" width="14.85546875" style="2" customWidth="1"/>
    <col min="776" max="776" width="16.5703125" style="2" customWidth="1"/>
    <col min="777" max="777" width="20.7109375" style="2" customWidth="1"/>
    <col min="778" max="1024" width="9.140625" style="2"/>
    <col min="1025" max="1025" width="4.28515625" style="2" customWidth="1"/>
    <col min="1026" max="1026" width="43.5703125" style="2" customWidth="1"/>
    <col min="1027" max="1027" width="7.5703125" style="2" customWidth="1"/>
    <col min="1028" max="1028" width="8.28515625" style="2" customWidth="1"/>
    <col min="1029" max="1029" width="11.28515625" style="2" customWidth="1"/>
    <col min="1030" max="1030" width="7.5703125" style="2" customWidth="1"/>
    <col min="1031" max="1031" width="14.85546875" style="2" customWidth="1"/>
    <col min="1032" max="1032" width="16.5703125" style="2" customWidth="1"/>
    <col min="1033" max="1033" width="20.7109375" style="2" customWidth="1"/>
    <col min="1034" max="1280" width="9.140625" style="2"/>
    <col min="1281" max="1281" width="4.28515625" style="2" customWidth="1"/>
    <col min="1282" max="1282" width="43.5703125" style="2" customWidth="1"/>
    <col min="1283" max="1283" width="7.5703125" style="2" customWidth="1"/>
    <col min="1284" max="1284" width="8.28515625" style="2" customWidth="1"/>
    <col min="1285" max="1285" width="11.28515625" style="2" customWidth="1"/>
    <col min="1286" max="1286" width="7.5703125" style="2" customWidth="1"/>
    <col min="1287" max="1287" width="14.85546875" style="2" customWidth="1"/>
    <col min="1288" max="1288" width="16.5703125" style="2" customWidth="1"/>
    <col min="1289" max="1289" width="20.7109375" style="2" customWidth="1"/>
    <col min="1290" max="1536" width="9.140625" style="2"/>
    <col min="1537" max="1537" width="4.28515625" style="2" customWidth="1"/>
    <col min="1538" max="1538" width="43.5703125" style="2" customWidth="1"/>
    <col min="1539" max="1539" width="7.5703125" style="2" customWidth="1"/>
    <col min="1540" max="1540" width="8.28515625" style="2" customWidth="1"/>
    <col min="1541" max="1541" width="11.28515625" style="2" customWidth="1"/>
    <col min="1542" max="1542" width="7.5703125" style="2" customWidth="1"/>
    <col min="1543" max="1543" width="14.85546875" style="2" customWidth="1"/>
    <col min="1544" max="1544" width="16.5703125" style="2" customWidth="1"/>
    <col min="1545" max="1545" width="20.7109375" style="2" customWidth="1"/>
    <col min="1546" max="1792" width="9.140625" style="2"/>
    <col min="1793" max="1793" width="4.28515625" style="2" customWidth="1"/>
    <col min="1794" max="1794" width="43.5703125" style="2" customWidth="1"/>
    <col min="1795" max="1795" width="7.5703125" style="2" customWidth="1"/>
    <col min="1796" max="1796" width="8.28515625" style="2" customWidth="1"/>
    <col min="1797" max="1797" width="11.28515625" style="2" customWidth="1"/>
    <col min="1798" max="1798" width="7.5703125" style="2" customWidth="1"/>
    <col min="1799" max="1799" width="14.85546875" style="2" customWidth="1"/>
    <col min="1800" max="1800" width="16.5703125" style="2" customWidth="1"/>
    <col min="1801" max="1801" width="20.7109375" style="2" customWidth="1"/>
    <col min="1802" max="2048" width="9.140625" style="2"/>
    <col min="2049" max="2049" width="4.28515625" style="2" customWidth="1"/>
    <col min="2050" max="2050" width="43.5703125" style="2" customWidth="1"/>
    <col min="2051" max="2051" width="7.5703125" style="2" customWidth="1"/>
    <col min="2052" max="2052" width="8.28515625" style="2" customWidth="1"/>
    <col min="2053" max="2053" width="11.28515625" style="2" customWidth="1"/>
    <col min="2054" max="2054" width="7.5703125" style="2" customWidth="1"/>
    <col min="2055" max="2055" width="14.85546875" style="2" customWidth="1"/>
    <col min="2056" max="2056" width="16.5703125" style="2" customWidth="1"/>
    <col min="2057" max="2057" width="20.7109375" style="2" customWidth="1"/>
    <col min="2058" max="2304" width="9.140625" style="2"/>
    <col min="2305" max="2305" width="4.28515625" style="2" customWidth="1"/>
    <col min="2306" max="2306" width="43.5703125" style="2" customWidth="1"/>
    <col min="2307" max="2307" width="7.5703125" style="2" customWidth="1"/>
    <col min="2308" max="2308" width="8.28515625" style="2" customWidth="1"/>
    <col min="2309" max="2309" width="11.28515625" style="2" customWidth="1"/>
    <col min="2310" max="2310" width="7.5703125" style="2" customWidth="1"/>
    <col min="2311" max="2311" width="14.85546875" style="2" customWidth="1"/>
    <col min="2312" max="2312" width="16.5703125" style="2" customWidth="1"/>
    <col min="2313" max="2313" width="20.7109375" style="2" customWidth="1"/>
    <col min="2314" max="2560" width="9.140625" style="2"/>
    <col min="2561" max="2561" width="4.28515625" style="2" customWidth="1"/>
    <col min="2562" max="2562" width="43.5703125" style="2" customWidth="1"/>
    <col min="2563" max="2563" width="7.5703125" style="2" customWidth="1"/>
    <col min="2564" max="2564" width="8.28515625" style="2" customWidth="1"/>
    <col min="2565" max="2565" width="11.28515625" style="2" customWidth="1"/>
    <col min="2566" max="2566" width="7.5703125" style="2" customWidth="1"/>
    <col min="2567" max="2567" width="14.85546875" style="2" customWidth="1"/>
    <col min="2568" max="2568" width="16.5703125" style="2" customWidth="1"/>
    <col min="2569" max="2569" width="20.7109375" style="2" customWidth="1"/>
    <col min="2570" max="2816" width="9.140625" style="2"/>
    <col min="2817" max="2817" width="4.28515625" style="2" customWidth="1"/>
    <col min="2818" max="2818" width="43.5703125" style="2" customWidth="1"/>
    <col min="2819" max="2819" width="7.5703125" style="2" customWidth="1"/>
    <col min="2820" max="2820" width="8.28515625" style="2" customWidth="1"/>
    <col min="2821" max="2821" width="11.28515625" style="2" customWidth="1"/>
    <col min="2822" max="2822" width="7.5703125" style="2" customWidth="1"/>
    <col min="2823" max="2823" width="14.85546875" style="2" customWidth="1"/>
    <col min="2824" max="2824" width="16.5703125" style="2" customWidth="1"/>
    <col min="2825" max="2825" width="20.7109375" style="2" customWidth="1"/>
    <col min="2826" max="3072" width="9.140625" style="2"/>
    <col min="3073" max="3073" width="4.28515625" style="2" customWidth="1"/>
    <col min="3074" max="3074" width="43.5703125" style="2" customWidth="1"/>
    <col min="3075" max="3075" width="7.5703125" style="2" customWidth="1"/>
    <col min="3076" max="3076" width="8.28515625" style="2" customWidth="1"/>
    <col min="3077" max="3077" width="11.28515625" style="2" customWidth="1"/>
    <col min="3078" max="3078" width="7.5703125" style="2" customWidth="1"/>
    <col min="3079" max="3079" width="14.85546875" style="2" customWidth="1"/>
    <col min="3080" max="3080" width="16.5703125" style="2" customWidth="1"/>
    <col min="3081" max="3081" width="20.7109375" style="2" customWidth="1"/>
    <col min="3082" max="3328" width="9.140625" style="2"/>
    <col min="3329" max="3329" width="4.28515625" style="2" customWidth="1"/>
    <col min="3330" max="3330" width="43.5703125" style="2" customWidth="1"/>
    <col min="3331" max="3331" width="7.5703125" style="2" customWidth="1"/>
    <col min="3332" max="3332" width="8.28515625" style="2" customWidth="1"/>
    <col min="3333" max="3333" width="11.28515625" style="2" customWidth="1"/>
    <col min="3334" max="3334" width="7.5703125" style="2" customWidth="1"/>
    <col min="3335" max="3335" width="14.85546875" style="2" customWidth="1"/>
    <col min="3336" max="3336" width="16.5703125" style="2" customWidth="1"/>
    <col min="3337" max="3337" width="20.7109375" style="2" customWidth="1"/>
    <col min="3338" max="3584" width="9.140625" style="2"/>
    <col min="3585" max="3585" width="4.28515625" style="2" customWidth="1"/>
    <col min="3586" max="3586" width="43.5703125" style="2" customWidth="1"/>
    <col min="3587" max="3587" width="7.5703125" style="2" customWidth="1"/>
    <col min="3588" max="3588" width="8.28515625" style="2" customWidth="1"/>
    <col min="3589" max="3589" width="11.28515625" style="2" customWidth="1"/>
    <col min="3590" max="3590" width="7.5703125" style="2" customWidth="1"/>
    <col min="3591" max="3591" width="14.85546875" style="2" customWidth="1"/>
    <col min="3592" max="3592" width="16.5703125" style="2" customWidth="1"/>
    <col min="3593" max="3593" width="20.7109375" style="2" customWidth="1"/>
    <col min="3594" max="3840" width="9.140625" style="2"/>
    <col min="3841" max="3841" width="4.28515625" style="2" customWidth="1"/>
    <col min="3842" max="3842" width="43.5703125" style="2" customWidth="1"/>
    <col min="3843" max="3843" width="7.5703125" style="2" customWidth="1"/>
    <col min="3844" max="3844" width="8.28515625" style="2" customWidth="1"/>
    <col min="3845" max="3845" width="11.28515625" style="2" customWidth="1"/>
    <col min="3846" max="3846" width="7.5703125" style="2" customWidth="1"/>
    <col min="3847" max="3847" width="14.85546875" style="2" customWidth="1"/>
    <col min="3848" max="3848" width="16.5703125" style="2" customWidth="1"/>
    <col min="3849" max="3849" width="20.7109375" style="2" customWidth="1"/>
    <col min="3850" max="4096" width="9.140625" style="2"/>
    <col min="4097" max="4097" width="4.28515625" style="2" customWidth="1"/>
    <col min="4098" max="4098" width="43.5703125" style="2" customWidth="1"/>
    <col min="4099" max="4099" width="7.5703125" style="2" customWidth="1"/>
    <col min="4100" max="4100" width="8.28515625" style="2" customWidth="1"/>
    <col min="4101" max="4101" width="11.28515625" style="2" customWidth="1"/>
    <col min="4102" max="4102" width="7.5703125" style="2" customWidth="1"/>
    <col min="4103" max="4103" width="14.85546875" style="2" customWidth="1"/>
    <col min="4104" max="4104" width="16.5703125" style="2" customWidth="1"/>
    <col min="4105" max="4105" width="20.7109375" style="2" customWidth="1"/>
    <col min="4106" max="4352" width="9.140625" style="2"/>
    <col min="4353" max="4353" width="4.28515625" style="2" customWidth="1"/>
    <col min="4354" max="4354" width="43.5703125" style="2" customWidth="1"/>
    <col min="4355" max="4355" width="7.5703125" style="2" customWidth="1"/>
    <col min="4356" max="4356" width="8.28515625" style="2" customWidth="1"/>
    <col min="4357" max="4357" width="11.28515625" style="2" customWidth="1"/>
    <col min="4358" max="4358" width="7.5703125" style="2" customWidth="1"/>
    <col min="4359" max="4359" width="14.85546875" style="2" customWidth="1"/>
    <col min="4360" max="4360" width="16.5703125" style="2" customWidth="1"/>
    <col min="4361" max="4361" width="20.7109375" style="2" customWidth="1"/>
    <col min="4362" max="4608" width="9.140625" style="2"/>
    <col min="4609" max="4609" width="4.28515625" style="2" customWidth="1"/>
    <col min="4610" max="4610" width="43.5703125" style="2" customWidth="1"/>
    <col min="4611" max="4611" width="7.5703125" style="2" customWidth="1"/>
    <col min="4612" max="4612" width="8.28515625" style="2" customWidth="1"/>
    <col min="4613" max="4613" width="11.28515625" style="2" customWidth="1"/>
    <col min="4614" max="4614" width="7.5703125" style="2" customWidth="1"/>
    <col min="4615" max="4615" width="14.85546875" style="2" customWidth="1"/>
    <col min="4616" max="4616" width="16.5703125" style="2" customWidth="1"/>
    <col min="4617" max="4617" width="20.7109375" style="2" customWidth="1"/>
    <col min="4618" max="4864" width="9.140625" style="2"/>
    <col min="4865" max="4865" width="4.28515625" style="2" customWidth="1"/>
    <col min="4866" max="4866" width="43.5703125" style="2" customWidth="1"/>
    <col min="4867" max="4867" width="7.5703125" style="2" customWidth="1"/>
    <col min="4868" max="4868" width="8.28515625" style="2" customWidth="1"/>
    <col min="4869" max="4869" width="11.28515625" style="2" customWidth="1"/>
    <col min="4870" max="4870" width="7.5703125" style="2" customWidth="1"/>
    <col min="4871" max="4871" width="14.85546875" style="2" customWidth="1"/>
    <col min="4872" max="4872" width="16.5703125" style="2" customWidth="1"/>
    <col min="4873" max="4873" width="20.7109375" style="2" customWidth="1"/>
    <col min="4874" max="5120" width="9.140625" style="2"/>
    <col min="5121" max="5121" width="4.28515625" style="2" customWidth="1"/>
    <col min="5122" max="5122" width="43.5703125" style="2" customWidth="1"/>
    <col min="5123" max="5123" width="7.5703125" style="2" customWidth="1"/>
    <col min="5124" max="5124" width="8.28515625" style="2" customWidth="1"/>
    <col min="5125" max="5125" width="11.28515625" style="2" customWidth="1"/>
    <col min="5126" max="5126" width="7.5703125" style="2" customWidth="1"/>
    <col min="5127" max="5127" width="14.85546875" style="2" customWidth="1"/>
    <col min="5128" max="5128" width="16.5703125" style="2" customWidth="1"/>
    <col min="5129" max="5129" width="20.7109375" style="2" customWidth="1"/>
    <col min="5130" max="5376" width="9.140625" style="2"/>
    <col min="5377" max="5377" width="4.28515625" style="2" customWidth="1"/>
    <col min="5378" max="5378" width="43.5703125" style="2" customWidth="1"/>
    <col min="5379" max="5379" width="7.5703125" style="2" customWidth="1"/>
    <col min="5380" max="5380" width="8.28515625" style="2" customWidth="1"/>
    <col min="5381" max="5381" width="11.28515625" style="2" customWidth="1"/>
    <col min="5382" max="5382" width="7.5703125" style="2" customWidth="1"/>
    <col min="5383" max="5383" width="14.85546875" style="2" customWidth="1"/>
    <col min="5384" max="5384" width="16.5703125" style="2" customWidth="1"/>
    <col min="5385" max="5385" width="20.7109375" style="2" customWidth="1"/>
    <col min="5386" max="5632" width="9.140625" style="2"/>
    <col min="5633" max="5633" width="4.28515625" style="2" customWidth="1"/>
    <col min="5634" max="5634" width="43.5703125" style="2" customWidth="1"/>
    <col min="5635" max="5635" width="7.5703125" style="2" customWidth="1"/>
    <col min="5636" max="5636" width="8.28515625" style="2" customWidth="1"/>
    <col min="5637" max="5637" width="11.28515625" style="2" customWidth="1"/>
    <col min="5638" max="5638" width="7.5703125" style="2" customWidth="1"/>
    <col min="5639" max="5639" width="14.85546875" style="2" customWidth="1"/>
    <col min="5640" max="5640" width="16.5703125" style="2" customWidth="1"/>
    <col min="5641" max="5641" width="20.7109375" style="2" customWidth="1"/>
    <col min="5642" max="5888" width="9.140625" style="2"/>
    <col min="5889" max="5889" width="4.28515625" style="2" customWidth="1"/>
    <col min="5890" max="5890" width="43.5703125" style="2" customWidth="1"/>
    <col min="5891" max="5891" width="7.5703125" style="2" customWidth="1"/>
    <col min="5892" max="5892" width="8.28515625" style="2" customWidth="1"/>
    <col min="5893" max="5893" width="11.28515625" style="2" customWidth="1"/>
    <col min="5894" max="5894" width="7.5703125" style="2" customWidth="1"/>
    <col min="5895" max="5895" width="14.85546875" style="2" customWidth="1"/>
    <col min="5896" max="5896" width="16.5703125" style="2" customWidth="1"/>
    <col min="5897" max="5897" width="20.7109375" style="2" customWidth="1"/>
    <col min="5898" max="6144" width="9.140625" style="2"/>
    <col min="6145" max="6145" width="4.28515625" style="2" customWidth="1"/>
    <col min="6146" max="6146" width="43.5703125" style="2" customWidth="1"/>
    <col min="6147" max="6147" width="7.5703125" style="2" customWidth="1"/>
    <col min="6148" max="6148" width="8.28515625" style="2" customWidth="1"/>
    <col min="6149" max="6149" width="11.28515625" style="2" customWidth="1"/>
    <col min="6150" max="6150" width="7.5703125" style="2" customWidth="1"/>
    <col min="6151" max="6151" width="14.85546875" style="2" customWidth="1"/>
    <col min="6152" max="6152" width="16.5703125" style="2" customWidth="1"/>
    <col min="6153" max="6153" width="20.7109375" style="2" customWidth="1"/>
    <col min="6154" max="6400" width="9.140625" style="2"/>
    <col min="6401" max="6401" width="4.28515625" style="2" customWidth="1"/>
    <col min="6402" max="6402" width="43.5703125" style="2" customWidth="1"/>
    <col min="6403" max="6403" width="7.5703125" style="2" customWidth="1"/>
    <col min="6404" max="6404" width="8.28515625" style="2" customWidth="1"/>
    <col min="6405" max="6405" width="11.28515625" style="2" customWidth="1"/>
    <col min="6406" max="6406" width="7.5703125" style="2" customWidth="1"/>
    <col min="6407" max="6407" width="14.85546875" style="2" customWidth="1"/>
    <col min="6408" max="6408" width="16.5703125" style="2" customWidth="1"/>
    <col min="6409" max="6409" width="20.7109375" style="2" customWidth="1"/>
    <col min="6410" max="6656" width="9.140625" style="2"/>
    <col min="6657" max="6657" width="4.28515625" style="2" customWidth="1"/>
    <col min="6658" max="6658" width="43.5703125" style="2" customWidth="1"/>
    <col min="6659" max="6659" width="7.5703125" style="2" customWidth="1"/>
    <col min="6660" max="6660" width="8.28515625" style="2" customWidth="1"/>
    <col min="6661" max="6661" width="11.28515625" style="2" customWidth="1"/>
    <col min="6662" max="6662" width="7.5703125" style="2" customWidth="1"/>
    <col min="6663" max="6663" width="14.85546875" style="2" customWidth="1"/>
    <col min="6664" max="6664" width="16.5703125" style="2" customWidth="1"/>
    <col min="6665" max="6665" width="20.7109375" style="2" customWidth="1"/>
    <col min="6666" max="6912" width="9.140625" style="2"/>
    <col min="6913" max="6913" width="4.28515625" style="2" customWidth="1"/>
    <col min="6914" max="6914" width="43.5703125" style="2" customWidth="1"/>
    <col min="6915" max="6915" width="7.5703125" style="2" customWidth="1"/>
    <col min="6916" max="6916" width="8.28515625" style="2" customWidth="1"/>
    <col min="6917" max="6917" width="11.28515625" style="2" customWidth="1"/>
    <col min="6918" max="6918" width="7.5703125" style="2" customWidth="1"/>
    <col min="6919" max="6919" width="14.85546875" style="2" customWidth="1"/>
    <col min="6920" max="6920" width="16.5703125" style="2" customWidth="1"/>
    <col min="6921" max="6921" width="20.7109375" style="2" customWidth="1"/>
    <col min="6922" max="7168" width="9.140625" style="2"/>
    <col min="7169" max="7169" width="4.28515625" style="2" customWidth="1"/>
    <col min="7170" max="7170" width="43.5703125" style="2" customWidth="1"/>
    <col min="7171" max="7171" width="7.5703125" style="2" customWidth="1"/>
    <col min="7172" max="7172" width="8.28515625" style="2" customWidth="1"/>
    <col min="7173" max="7173" width="11.28515625" style="2" customWidth="1"/>
    <col min="7174" max="7174" width="7.5703125" style="2" customWidth="1"/>
    <col min="7175" max="7175" width="14.85546875" style="2" customWidth="1"/>
    <col min="7176" max="7176" width="16.5703125" style="2" customWidth="1"/>
    <col min="7177" max="7177" width="20.7109375" style="2" customWidth="1"/>
    <col min="7178" max="7424" width="9.140625" style="2"/>
    <col min="7425" max="7425" width="4.28515625" style="2" customWidth="1"/>
    <col min="7426" max="7426" width="43.5703125" style="2" customWidth="1"/>
    <col min="7427" max="7427" width="7.5703125" style="2" customWidth="1"/>
    <col min="7428" max="7428" width="8.28515625" style="2" customWidth="1"/>
    <col min="7429" max="7429" width="11.28515625" style="2" customWidth="1"/>
    <col min="7430" max="7430" width="7.5703125" style="2" customWidth="1"/>
    <col min="7431" max="7431" width="14.85546875" style="2" customWidth="1"/>
    <col min="7432" max="7432" width="16.5703125" style="2" customWidth="1"/>
    <col min="7433" max="7433" width="20.7109375" style="2" customWidth="1"/>
    <col min="7434" max="7680" width="9.140625" style="2"/>
    <col min="7681" max="7681" width="4.28515625" style="2" customWidth="1"/>
    <col min="7682" max="7682" width="43.5703125" style="2" customWidth="1"/>
    <col min="7683" max="7683" width="7.5703125" style="2" customWidth="1"/>
    <col min="7684" max="7684" width="8.28515625" style="2" customWidth="1"/>
    <col min="7685" max="7685" width="11.28515625" style="2" customWidth="1"/>
    <col min="7686" max="7686" width="7.5703125" style="2" customWidth="1"/>
    <col min="7687" max="7687" width="14.85546875" style="2" customWidth="1"/>
    <col min="7688" max="7688" width="16.5703125" style="2" customWidth="1"/>
    <col min="7689" max="7689" width="20.7109375" style="2" customWidth="1"/>
    <col min="7690" max="7936" width="9.140625" style="2"/>
    <col min="7937" max="7937" width="4.28515625" style="2" customWidth="1"/>
    <col min="7938" max="7938" width="43.5703125" style="2" customWidth="1"/>
    <col min="7939" max="7939" width="7.5703125" style="2" customWidth="1"/>
    <col min="7940" max="7940" width="8.28515625" style="2" customWidth="1"/>
    <col min="7941" max="7941" width="11.28515625" style="2" customWidth="1"/>
    <col min="7942" max="7942" width="7.5703125" style="2" customWidth="1"/>
    <col min="7943" max="7943" width="14.85546875" style="2" customWidth="1"/>
    <col min="7944" max="7944" width="16.5703125" style="2" customWidth="1"/>
    <col min="7945" max="7945" width="20.7109375" style="2" customWidth="1"/>
    <col min="7946" max="8192" width="9.140625" style="2"/>
    <col min="8193" max="8193" width="4.28515625" style="2" customWidth="1"/>
    <col min="8194" max="8194" width="43.5703125" style="2" customWidth="1"/>
    <col min="8195" max="8195" width="7.5703125" style="2" customWidth="1"/>
    <col min="8196" max="8196" width="8.28515625" style="2" customWidth="1"/>
    <col min="8197" max="8197" width="11.28515625" style="2" customWidth="1"/>
    <col min="8198" max="8198" width="7.5703125" style="2" customWidth="1"/>
    <col min="8199" max="8199" width="14.85546875" style="2" customWidth="1"/>
    <col min="8200" max="8200" width="16.5703125" style="2" customWidth="1"/>
    <col min="8201" max="8201" width="20.7109375" style="2" customWidth="1"/>
    <col min="8202" max="8448" width="9.140625" style="2"/>
    <col min="8449" max="8449" width="4.28515625" style="2" customWidth="1"/>
    <col min="8450" max="8450" width="43.5703125" style="2" customWidth="1"/>
    <col min="8451" max="8451" width="7.5703125" style="2" customWidth="1"/>
    <col min="8452" max="8452" width="8.28515625" style="2" customWidth="1"/>
    <col min="8453" max="8453" width="11.28515625" style="2" customWidth="1"/>
    <col min="8454" max="8454" width="7.5703125" style="2" customWidth="1"/>
    <col min="8455" max="8455" width="14.85546875" style="2" customWidth="1"/>
    <col min="8456" max="8456" width="16.5703125" style="2" customWidth="1"/>
    <col min="8457" max="8457" width="20.7109375" style="2" customWidth="1"/>
    <col min="8458" max="8704" width="9.140625" style="2"/>
    <col min="8705" max="8705" width="4.28515625" style="2" customWidth="1"/>
    <col min="8706" max="8706" width="43.5703125" style="2" customWidth="1"/>
    <col min="8707" max="8707" width="7.5703125" style="2" customWidth="1"/>
    <col min="8708" max="8708" width="8.28515625" style="2" customWidth="1"/>
    <col min="8709" max="8709" width="11.28515625" style="2" customWidth="1"/>
    <col min="8710" max="8710" width="7.5703125" style="2" customWidth="1"/>
    <col min="8711" max="8711" width="14.85546875" style="2" customWidth="1"/>
    <col min="8712" max="8712" width="16.5703125" style="2" customWidth="1"/>
    <col min="8713" max="8713" width="20.7109375" style="2" customWidth="1"/>
    <col min="8714" max="8960" width="9.140625" style="2"/>
    <col min="8961" max="8961" width="4.28515625" style="2" customWidth="1"/>
    <col min="8962" max="8962" width="43.5703125" style="2" customWidth="1"/>
    <col min="8963" max="8963" width="7.5703125" style="2" customWidth="1"/>
    <col min="8964" max="8964" width="8.28515625" style="2" customWidth="1"/>
    <col min="8965" max="8965" width="11.28515625" style="2" customWidth="1"/>
    <col min="8966" max="8966" width="7.5703125" style="2" customWidth="1"/>
    <col min="8967" max="8967" width="14.85546875" style="2" customWidth="1"/>
    <col min="8968" max="8968" width="16.5703125" style="2" customWidth="1"/>
    <col min="8969" max="8969" width="20.7109375" style="2" customWidth="1"/>
    <col min="8970" max="9216" width="9.140625" style="2"/>
    <col min="9217" max="9217" width="4.28515625" style="2" customWidth="1"/>
    <col min="9218" max="9218" width="43.5703125" style="2" customWidth="1"/>
    <col min="9219" max="9219" width="7.5703125" style="2" customWidth="1"/>
    <col min="9220" max="9220" width="8.28515625" style="2" customWidth="1"/>
    <col min="9221" max="9221" width="11.28515625" style="2" customWidth="1"/>
    <col min="9222" max="9222" width="7.5703125" style="2" customWidth="1"/>
    <col min="9223" max="9223" width="14.85546875" style="2" customWidth="1"/>
    <col min="9224" max="9224" width="16.5703125" style="2" customWidth="1"/>
    <col min="9225" max="9225" width="20.7109375" style="2" customWidth="1"/>
    <col min="9226" max="9472" width="9.140625" style="2"/>
    <col min="9473" max="9473" width="4.28515625" style="2" customWidth="1"/>
    <col min="9474" max="9474" width="43.5703125" style="2" customWidth="1"/>
    <col min="9475" max="9475" width="7.5703125" style="2" customWidth="1"/>
    <col min="9476" max="9476" width="8.28515625" style="2" customWidth="1"/>
    <col min="9477" max="9477" width="11.28515625" style="2" customWidth="1"/>
    <col min="9478" max="9478" width="7.5703125" style="2" customWidth="1"/>
    <col min="9479" max="9479" width="14.85546875" style="2" customWidth="1"/>
    <col min="9480" max="9480" width="16.5703125" style="2" customWidth="1"/>
    <col min="9481" max="9481" width="20.7109375" style="2" customWidth="1"/>
    <col min="9482" max="9728" width="9.140625" style="2"/>
    <col min="9729" max="9729" width="4.28515625" style="2" customWidth="1"/>
    <col min="9730" max="9730" width="43.5703125" style="2" customWidth="1"/>
    <col min="9731" max="9731" width="7.5703125" style="2" customWidth="1"/>
    <col min="9732" max="9732" width="8.28515625" style="2" customWidth="1"/>
    <col min="9733" max="9733" width="11.28515625" style="2" customWidth="1"/>
    <col min="9734" max="9734" width="7.5703125" style="2" customWidth="1"/>
    <col min="9735" max="9735" width="14.85546875" style="2" customWidth="1"/>
    <col min="9736" max="9736" width="16.5703125" style="2" customWidth="1"/>
    <col min="9737" max="9737" width="20.7109375" style="2" customWidth="1"/>
    <col min="9738" max="9984" width="9.140625" style="2"/>
    <col min="9985" max="9985" width="4.28515625" style="2" customWidth="1"/>
    <col min="9986" max="9986" width="43.5703125" style="2" customWidth="1"/>
    <col min="9987" max="9987" width="7.5703125" style="2" customWidth="1"/>
    <col min="9988" max="9988" width="8.28515625" style="2" customWidth="1"/>
    <col min="9989" max="9989" width="11.28515625" style="2" customWidth="1"/>
    <col min="9990" max="9990" width="7.5703125" style="2" customWidth="1"/>
    <col min="9991" max="9991" width="14.85546875" style="2" customWidth="1"/>
    <col min="9992" max="9992" width="16.5703125" style="2" customWidth="1"/>
    <col min="9993" max="9993" width="20.7109375" style="2" customWidth="1"/>
    <col min="9994" max="10240" width="9.140625" style="2"/>
    <col min="10241" max="10241" width="4.28515625" style="2" customWidth="1"/>
    <col min="10242" max="10242" width="43.5703125" style="2" customWidth="1"/>
    <col min="10243" max="10243" width="7.5703125" style="2" customWidth="1"/>
    <col min="10244" max="10244" width="8.28515625" style="2" customWidth="1"/>
    <col min="10245" max="10245" width="11.28515625" style="2" customWidth="1"/>
    <col min="10246" max="10246" width="7.5703125" style="2" customWidth="1"/>
    <col min="10247" max="10247" width="14.85546875" style="2" customWidth="1"/>
    <col min="10248" max="10248" width="16.5703125" style="2" customWidth="1"/>
    <col min="10249" max="10249" width="20.7109375" style="2" customWidth="1"/>
    <col min="10250" max="10496" width="9.140625" style="2"/>
    <col min="10497" max="10497" width="4.28515625" style="2" customWidth="1"/>
    <col min="10498" max="10498" width="43.5703125" style="2" customWidth="1"/>
    <col min="10499" max="10499" width="7.5703125" style="2" customWidth="1"/>
    <col min="10500" max="10500" width="8.28515625" style="2" customWidth="1"/>
    <col min="10501" max="10501" width="11.28515625" style="2" customWidth="1"/>
    <col min="10502" max="10502" width="7.5703125" style="2" customWidth="1"/>
    <col min="10503" max="10503" width="14.85546875" style="2" customWidth="1"/>
    <col min="10504" max="10504" width="16.5703125" style="2" customWidth="1"/>
    <col min="10505" max="10505" width="20.7109375" style="2" customWidth="1"/>
    <col min="10506" max="10752" width="9.140625" style="2"/>
    <col min="10753" max="10753" width="4.28515625" style="2" customWidth="1"/>
    <col min="10754" max="10754" width="43.5703125" style="2" customWidth="1"/>
    <col min="10755" max="10755" width="7.5703125" style="2" customWidth="1"/>
    <col min="10756" max="10756" width="8.28515625" style="2" customWidth="1"/>
    <col min="10757" max="10757" width="11.28515625" style="2" customWidth="1"/>
    <col min="10758" max="10758" width="7.5703125" style="2" customWidth="1"/>
    <col min="10759" max="10759" width="14.85546875" style="2" customWidth="1"/>
    <col min="10760" max="10760" width="16.5703125" style="2" customWidth="1"/>
    <col min="10761" max="10761" width="20.7109375" style="2" customWidth="1"/>
    <col min="10762" max="11008" width="9.140625" style="2"/>
    <col min="11009" max="11009" width="4.28515625" style="2" customWidth="1"/>
    <col min="11010" max="11010" width="43.5703125" style="2" customWidth="1"/>
    <col min="11011" max="11011" width="7.5703125" style="2" customWidth="1"/>
    <col min="11012" max="11012" width="8.28515625" style="2" customWidth="1"/>
    <col min="11013" max="11013" width="11.28515625" style="2" customWidth="1"/>
    <col min="11014" max="11014" width="7.5703125" style="2" customWidth="1"/>
    <col min="11015" max="11015" width="14.85546875" style="2" customWidth="1"/>
    <col min="11016" max="11016" width="16.5703125" style="2" customWidth="1"/>
    <col min="11017" max="11017" width="20.7109375" style="2" customWidth="1"/>
    <col min="11018" max="11264" width="9.140625" style="2"/>
    <col min="11265" max="11265" width="4.28515625" style="2" customWidth="1"/>
    <col min="11266" max="11266" width="43.5703125" style="2" customWidth="1"/>
    <col min="11267" max="11267" width="7.5703125" style="2" customWidth="1"/>
    <col min="11268" max="11268" width="8.28515625" style="2" customWidth="1"/>
    <col min="11269" max="11269" width="11.28515625" style="2" customWidth="1"/>
    <col min="11270" max="11270" width="7.5703125" style="2" customWidth="1"/>
    <col min="11271" max="11271" width="14.85546875" style="2" customWidth="1"/>
    <col min="11272" max="11272" width="16.5703125" style="2" customWidth="1"/>
    <col min="11273" max="11273" width="20.7109375" style="2" customWidth="1"/>
    <col min="11274" max="11520" width="9.140625" style="2"/>
    <col min="11521" max="11521" width="4.28515625" style="2" customWidth="1"/>
    <col min="11522" max="11522" width="43.5703125" style="2" customWidth="1"/>
    <col min="11523" max="11523" width="7.5703125" style="2" customWidth="1"/>
    <col min="11524" max="11524" width="8.28515625" style="2" customWidth="1"/>
    <col min="11525" max="11525" width="11.28515625" style="2" customWidth="1"/>
    <col min="11526" max="11526" width="7.5703125" style="2" customWidth="1"/>
    <col min="11527" max="11527" width="14.85546875" style="2" customWidth="1"/>
    <col min="11528" max="11528" width="16.5703125" style="2" customWidth="1"/>
    <col min="11529" max="11529" width="20.7109375" style="2" customWidth="1"/>
    <col min="11530" max="11776" width="9.140625" style="2"/>
    <col min="11777" max="11777" width="4.28515625" style="2" customWidth="1"/>
    <col min="11778" max="11778" width="43.5703125" style="2" customWidth="1"/>
    <col min="11779" max="11779" width="7.5703125" style="2" customWidth="1"/>
    <col min="11780" max="11780" width="8.28515625" style="2" customWidth="1"/>
    <col min="11781" max="11781" width="11.28515625" style="2" customWidth="1"/>
    <col min="11782" max="11782" width="7.5703125" style="2" customWidth="1"/>
    <col min="11783" max="11783" width="14.85546875" style="2" customWidth="1"/>
    <col min="11784" max="11784" width="16.5703125" style="2" customWidth="1"/>
    <col min="11785" max="11785" width="20.7109375" style="2" customWidth="1"/>
    <col min="11786" max="12032" width="9.140625" style="2"/>
    <col min="12033" max="12033" width="4.28515625" style="2" customWidth="1"/>
    <col min="12034" max="12034" width="43.5703125" style="2" customWidth="1"/>
    <col min="12035" max="12035" width="7.5703125" style="2" customWidth="1"/>
    <col min="12036" max="12036" width="8.28515625" style="2" customWidth="1"/>
    <col min="12037" max="12037" width="11.28515625" style="2" customWidth="1"/>
    <col min="12038" max="12038" width="7.5703125" style="2" customWidth="1"/>
    <col min="12039" max="12039" width="14.85546875" style="2" customWidth="1"/>
    <col min="12040" max="12040" width="16.5703125" style="2" customWidth="1"/>
    <col min="12041" max="12041" width="20.7109375" style="2" customWidth="1"/>
    <col min="12042" max="12288" width="9.140625" style="2"/>
    <col min="12289" max="12289" width="4.28515625" style="2" customWidth="1"/>
    <col min="12290" max="12290" width="43.5703125" style="2" customWidth="1"/>
    <col min="12291" max="12291" width="7.5703125" style="2" customWidth="1"/>
    <col min="12292" max="12292" width="8.28515625" style="2" customWidth="1"/>
    <col min="12293" max="12293" width="11.28515625" style="2" customWidth="1"/>
    <col min="12294" max="12294" width="7.5703125" style="2" customWidth="1"/>
    <col min="12295" max="12295" width="14.85546875" style="2" customWidth="1"/>
    <col min="12296" max="12296" width="16.5703125" style="2" customWidth="1"/>
    <col min="12297" max="12297" width="20.7109375" style="2" customWidth="1"/>
    <col min="12298" max="12544" width="9.140625" style="2"/>
    <col min="12545" max="12545" width="4.28515625" style="2" customWidth="1"/>
    <col min="12546" max="12546" width="43.5703125" style="2" customWidth="1"/>
    <col min="12547" max="12547" width="7.5703125" style="2" customWidth="1"/>
    <col min="12548" max="12548" width="8.28515625" style="2" customWidth="1"/>
    <col min="12549" max="12549" width="11.28515625" style="2" customWidth="1"/>
    <col min="12550" max="12550" width="7.5703125" style="2" customWidth="1"/>
    <col min="12551" max="12551" width="14.85546875" style="2" customWidth="1"/>
    <col min="12552" max="12552" width="16.5703125" style="2" customWidth="1"/>
    <col min="12553" max="12553" width="20.7109375" style="2" customWidth="1"/>
    <col min="12554" max="12800" width="9.140625" style="2"/>
    <col min="12801" max="12801" width="4.28515625" style="2" customWidth="1"/>
    <col min="12802" max="12802" width="43.5703125" style="2" customWidth="1"/>
    <col min="12803" max="12803" width="7.5703125" style="2" customWidth="1"/>
    <col min="12804" max="12804" width="8.28515625" style="2" customWidth="1"/>
    <col min="12805" max="12805" width="11.28515625" style="2" customWidth="1"/>
    <col min="12806" max="12806" width="7.5703125" style="2" customWidth="1"/>
    <col min="12807" max="12807" width="14.85546875" style="2" customWidth="1"/>
    <col min="12808" max="12808" width="16.5703125" style="2" customWidth="1"/>
    <col min="12809" max="12809" width="20.7109375" style="2" customWidth="1"/>
    <col min="12810" max="13056" width="9.140625" style="2"/>
    <col min="13057" max="13057" width="4.28515625" style="2" customWidth="1"/>
    <col min="13058" max="13058" width="43.5703125" style="2" customWidth="1"/>
    <col min="13059" max="13059" width="7.5703125" style="2" customWidth="1"/>
    <col min="13060" max="13060" width="8.28515625" style="2" customWidth="1"/>
    <col min="13061" max="13061" width="11.28515625" style="2" customWidth="1"/>
    <col min="13062" max="13062" width="7.5703125" style="2" customWidth="1"/>
    <col min="13063" max="13063" width="14.85546875" style="2" customWidth="1"/>
    <col min="13064" max="13064" width="16.5703125" style="2" customWidth="1"/>
    <col min="13065" max="13065" width="20.7109375" style="2" customWidth="1"/>
    <col min="13066" max="13312" width="9.140625" style="2"/>
    <col min="13313" max="13313" width="4.28515625" style="2" customWidth="1"/>
    <col min="13314" max="13314" width="43.5703125" style="2" customWidth="1"/>
    <col min="13315" max="13315" width="7.5703125" style="2" customWidth="1"/>
    <col min="13316" max="13316" width="8.28515625" style="2" customWidth="1"/>
    <col min="13317" max="13317" width="11.28515625" style="2" customWidth="1"/>
    <col min="13318" max="13318" width="7.5703125" style="2" customWidth="1"/>
    <col min="13319" max="13319" width="14.85546875" style="2" customWidth="1"/>
    <col min="13320" max="13320" width="16.5703125" style="2" customWidth="1"/>
    <col min="13321" max="13321" width="20.7109375" style="2" customWidth="1"/>
    <col min="13322" max="13568" width="9.140625" style="2"/>
    <col min="13569" max="13569" width="4.28515625" style="2" customWidth="1"/>
    <col min="13570" max="13570" width="43.5703125" style="2" customWidth="1"/>
    <col min="13571" max="13571" width="7.5703125" style="2" customWidth="1"/>
    <col min="13572" max="13572" width="8.28515625" style="2" customWidth="1"/>
    <col min="13573" max="13573" width="11.28515625" style="2" customWidth="1"/>
    <col min="13574" max="13574" width="7.5703125" style="2" customWidth="1"/>
    <col min="13575" max="13575" width="14.85546875" style="2" customWidth="1"/>
    <col min="13576" max="13576" width="16.5703125" style="2" customWidth="1"/>
    <col min="13577" max="13577" width="20.7109375" style="2" customWidth="1"/>
    <col min="13578" max="13824" width="9.140625" style="2"/>
    <col min="13825" max="13825" width="4.28515625" style="2" customWidth="1"/>
    <col min="13826" max="13826" width="43.5703125" style="2" customWidth="1"/>
    <col min="13827" max="13827" width="7.5703125" style="2" customWidth="1"/>
    <col min="13828" max="13828" width="8.28515625" style="2" customWidth="1"/>
    <col min="13829" max="13829" width="11.28515625" style="2" customWidth="1"/>
    <col min="13830" max="13830" width="7.5703125" style="2" customWidth="1"/>
    <col min="13831" max="13831" width="14.85546875" style="2" customWidth="1"/>
    <col min="13832" max="13832" width="16.5703125" style="2" customWidth="1"/>
    <col min="13833" max="13833" width="20.7109375" style="2" customWidth="1"/>
    <col min="13834" max="14080" width="9.140625" style="2"/>
    <col min="14081" max="14081" width="4.28515625" style="2" customWidth="1"/>
    <col min="14082" max="14082" width="43.5703125" style="2" customWidth="1"/>
    <col min="14083" max="14083" width="7.5703125" style="2" customWidth="1"/>
    <col min="14084" max="14084" width="8.28515625" style="2" customWidth="1"/>
    <col min="14085" max="14085" width="11.28515625" style="2" customWidth="1"/>
    <col min="14086" max="14086" width="7.5703125" style="2" customWidth="1"/>
    <col min="14087" max="14087" width="14.85546875" style="2" customWidth="1"/>
    <col min="14088" max="14088" width="16.5703125" style="2" customWidth="1"/>
    <col min="14089" max="14089" width="20.7109375" style="2" customWidth="1"/>
    <col min="14090" max="14336" width="9.140625" style="2"/>
    <col min="14337" max="14337" width="4.28515625" style="2" customWidth="1"/>
    <col min="14338" max="14338" width="43.5703125" style="2" customWidth="1"/>
    <col min="14339" max="14339" width="7.5703125" style="2" customWidth="1"/>
    <col min="14340" max="14340" width="8.28515625" style="2" customWidth="1"/>
    <col min="14341" max="14341" width="11.28515625" style="2" customWidth="1"/>
    <col min="14342" max="14342" width="7.5703125" style="2" customWidth="1"/>
    <col min="14343" max="14343" width="14.85546875" style="2" customWidth="1"/>
    <col min="14344" max="14344" width="16.5703125" style="2" customWidth="1"/>
    <col min="14345" max="14345" width="20.7109375" style="2" customWidth="1"/>
    <col min="14346" max="14592" width="9.140625" style="2"/>
    <col min="14593" max="14593" width="4.28515625" style="2" customWidth="1"/>
    <col min="14594" max="14594" width="43.5703125" style="2" customWidth="1"/>
    <col min="14595" max="14595" width="7.5703125" style="2" customWidth="1"/>
    <col min="14596" max="14596" width="8.28515625" style="2" customWidth="1"/>
    <col min="14597" max="14597" width="11.28515625" style="2" customWidth="1"/>
    <col min="14598" max="14598" width="7.5703125" style="2" customWidth="1"/>
    <col min="14599" max="14599" width="14.85546875" style="2" customWidth="1"/>
    <col min="14600" max="14600" width="16.5703125" style="2" customWidth="1"/>
    <col min="14601" max="14601" width="20.7109375" style="2" customWidth="1"/>
    <col min="14602" max="14848" width="9.140625" style="2"/>
    <col min="14849" max="14849" width="4.28515625" style="2" customWidth="1"/>
    <col min="14850" max="14850" width="43.5703125" style="2" customWidth="1"/>
    <col min="14851" max="14851" width="7.5703125" style="2" customWidth="1"/>
    <col min="14852" max="14852" width="8.28515625" style="2" customWidth="1"/>
    <col min="14853" max="14853" width="11.28515625" style="2" customWidth="1"/>
    <col min="14854" max="14854" width="7.5703125" style="2" customWidth="1"/>
    <col min="14855" max="14855" width="14.85546875" style="2" customWidth="1"/>
    <col min="14856" max="14856" width="16.5703125" style="2" customWidth="1"/>
    <col min="14857" max="14857" width="20.7109375" style="2" customWidth="1"/>
    <col min="14858" max="15104" width="9.140625" style="2"/>
    <col min="15105" max="15105" width="4.28515625" style="2" customWidth="1"/>
    <col min="15106" max="15106" width="43.5703125" style="2" customWidth="1"/>
    <col min="15107" max="15107" width="7.5703125" style="2" customWidth="1"/>
    <col min="15108" max="15108" width="8.28515625" style="2" customWidth="1"/>
    <col min="15109" max="15109" width="11.28515625" style="2" customWidth="1"/>
    <col min="15110" max="15110" width="7.5703125" style="2" customWidth="1"/>
    <col min="15111" max="15111" width="14.85546875" style="2" customWidth="1"/>
    <col min="15112" max="15112" width="16.5703125" style="2" customWidth="1"/>
    <col min="15113" max="15113" width="20.7109375" style="2" customWidth="1"/>
    <col min="15114" max="15360" width="9.140625" style="2"/>
    <col min="15361" max="15361" width="4.28515625" style="2" customWidth="1"/>
    <col min="15362" max="15362" width="43.5703125" style="2" customWidth="1"/>
    <col min="15363" max="15363" width="7.5703125" style="2" customWidth="1"/>
    <col min="15364" max="15364" width="8.28515625" style="2" customWidth="1"/>
    <col min="15365" max="15365" width="11.28515625" style="2" customWidth="1"/>
    <col min="15366" max="15366" width="7.5703125" style="2" customWidth="1"/>
    <col min="15367" max="15367" width="14.85546875" style="2" customWidth="1"/>
    <col min="15368" max="15368" width="16.5703125" style="2" customWidth="1"/>
    <col min="15369" max="15369" width="20.7109375" style="2" customWidth="1"/>
    <col min="15370" max="15616" width="9.140625" style="2"/>
    <col min="15617" max="15617" width="4.28515625" style="2" customWidth="1"/>
    <col min="15618" max="15618" width="43.5703125" style="2" customWidth="1"/>
    <col min="15619" max="15619" width="7.5703125" style="2" customWidth="1"/>
    <col min="15620" max="15620" width="8.28515625" style="2" customWidth="1"/>
    <col min="15621" max="15621" width="11.28515625" style="2" customWidth="1"/>
    <col min="15622" max="15622" width="7.5703125" style="2" customWidth="1"/>
    <col min="15623" max="15623" width="14.85546875" style="2" customWidth="1"/>
    <col min="15624" max="15624" width="16.5703125" style="2" customWidth="1"/>
    <col min="15625" max="15625" width="20.7109375" style="2" customWidth="1"/>
    <col min="15626" max="15872" width="9.140625" style="2"/>
    <col min="15873" max="15873" width="4.28515625" style="2" customWidth="1"/>
    <col min="15874" max="15874" width="43.5703125" style="2" customWidth="1"/>
    <col min="15875" max="15875" width="7.5703125" style="2" customWidth="1"/>
    <col min="15876" max="15876" width="8.28515625" style="2" customWidth="1"/>
    <col min="15877" max="15877" width="11.28515625" style="2" customWidth="1"/>
    <col min="15878" max="15878" width="7.5703125" style="2" customWidth="1"/>
    <col min="15879" max="15879" width="14.85546875" style="2" customWidth="1"/>
    <col min="15880" max="15880" width="16.5703125" style="2" customWidth="1"/>
    <col min="15881" max="15881" width="20.7109375" style="2" customWidth="1"/>
    <col min="15882" max="16128" width="9.140625" style="2"/>
    <col min="16129" max="16129" width="4.28515625" style="2" customWidth="1"/>
    <col min="16130" max="16130" width="43.5703125" style="2" customWidth="1"/>
    <col min="16131" max="16131" width="7.5703125" style="2" customWidth="1"/>
    <col min="16132" max="16132" width="8.28515625" style="2" customWidth="1"/>
    <col min="16133" max="16133" width="11.28515625" style="2" customWidth="1"/>
    <col min="16134" max="16134" width="7.5703125" style="2" customWidth="1"/>
    <col min="16135" max="16135" width="14.85546875" style="2" customWidth="1"/>
    <col min="16136" max="16136" width="16.5703125" style="2" customWidth="1"/>
    <col min="16137" max="16137" width="20.7109375" style="2" customWidth="1"/>
    <col min="16138" max="16384" width="9.140625" style="2"/>
  </cols>
  <sheetData>
    <row r="1" spans="1:10" ht="18.75">
      <c r="A1" s="92" t="s">
        <v>3</v>
      </c>
      <c r="B1" s="92"/>
      <c r="C1" s="92"/>
      <c r="D1" s="92"/>
      <c r="E1" s="87" t="s">
        <v>1</v>
      </c>
      <c r="F1" s="87"/>
      <c r="G1" s="87"/>
      <c r="H1" s="87"/>
      <c r="I1" s="2"/>
    </row>
    <row r="2" spans="1:10" ht="18.75">
      <c r="A2" s="87" t="s">
        <v>4</v>
      </c>
      <c r="B2" s="87"/>
      <c r="C2" s="87"/>
      <c r="D2" s="87"/>
      <c r="E2" s="87" t="s">
        <v>2</v>
      </c>
      <c r="F2" s="87"/>
      <c r="G2" s="87"/>
      <c r="H2" s="87"/>
      <c r="I2" s="2"/>
    </row>
    <row r="3" spans="1:10" ht="9" customHeight="1">
      <c r="A3" s="93"/>
      <c r="B3" s="93"/>
      <c r="C3" s="93"/>
      <c r="D3" s="93"/>
      <c r="E3" s="93"/>
      <c r="F3" s="93"/>
      <c r="G3" s="93"/>
      <c r="H3" s="93"/>
    </row>
    <row r="4" spans="1:10" ht="21" customHeight="1">
      <c r="A4" s="66" t="s">
        <v>26</v>
      </c>
      <c r="B4" s="66"/>
      <c r="C4" s="66"/>
      <c r="D4" s="66"/>
      <c r="E4" s="66"/>
      <c r="F4" s="66"/>
      <c r="G4" s="66"/>
      <c r="H4" s="66"/>
    </row>
    <row r="5" spans="1:10" ht="21" customHeight="1">
      <c r="A5" s="67" t="s">
        <v>5</v>
      </c>
      <c r="B5" s="67"/>
      <c r="C5" s="67"/>
      <c r="D5" s="67"/>
      <c r="E5" s="67"/>
      <c r="F5" s="67"/>
      <c r="G5" s="67"/>
      <c r="H5" s="67"/>
    </row>
    <row r="6" spans="1:10" ht="10.15" customHeight="1">
      <c r="A6" s="67"/>
      <c r="B6" s="67"/>
      <c r="C6" s="67"/>
      <c r="D6" s="67"/>
      <c r="E6" s="67"/>
      <c r="F6" s="67"/>
      <c r="G6" s="67"/>
      <c r="H6" s="67"/>
    </row>
    <row r="7" spans="1:10" s="5" customFormat="1" ht="96" customHeight="1">
      <c r="A7" s="9" t="s">
        <v>6</v>
      </c>
      <c r="B7" s="10" t="s">
        <v>7</v>
      </c>
      <c r="C7" s="22" t="s">
        <v>8</v>
      </c>
      <c r="D7" s="13" t="s">
        <v>27</v>
      </c>
      <c r="E7" s="10" t="s">
        <v>11</v>
      </c>
      <c r="F7" s="10" t="s">
        <v>12</v>
      </c>
      <c r="G7" s="10" t="s">
        <v>0</v>
      </c>
      <c r="H7" s="17" t="s">
        <v>9</v>
      </c>
      <c r="I7" s="8"/>
      <c r="J7" s="8"/>
    </row>
    <row r="8" spans="1:10" s="42" customFormat="1" ht="26.25" customHeight="1">
      <c r="A8" s="35">
        <v>1</v>
      </c>
      <c r="B8" s="36" t="s">
        <v>10</v>
      </c>
      <c r="C8" s="35">
        <v>3</v>
      </c>
      <c r="D8" s="37">
        <v>16500000</v>
      </c>
      <c r="E8" s="38">
        <v>94657000</v>
      </c>
      <c r="F8" s="38">
        <f>ROUND(E8*5%,-3)</f>
        <v>4733000</v>
      </c>
      <c r="G8" s="39">
        <v>19500000</v>
      </c>
      <c r="H8" s="40">
        <f>+D8+E8+F8+G8</f>
        <v>135390000</v>
      </c>
      <c r="I8" s="41"/>
      <c r="J8" s="41"/>
    </row>
    <row r="9" spans="1:10" s="42" customFormat="1" ht="26.25" customHeight="1">
      <c r="A9" s="35">
        <v>2</v>
      </c>
      <c r="B9" s="36" t="s">
        <v>13</v>
      </c>
      <c r="C9" s="35">
        <v>1</v>
      </c>
      <c r="D9" s="37">
        <v>5500000</v>
      </c>
      <c r="E9" s="38">
        <v>17142000</v>
      </c>
      <c r="F9" s="38">
        <f t="shared" ref="F9:F18" si="0">ROUND(E9*5%,-3)</f>
        <v>857000</v>
      </c>
      <c r="G9" s="39">
        <v>13000000</v>
      </c>
      <c r="H9" s="40">
        <f t="shared" ref="H9:H18" si="1">+D9+E9+F9+G9</f>
        <v>36499000</v>
      </c>
      <c r="I9" s="41"/>
      <c r="J9" s="41"/>
    </row>
    <row r="10" spans="1:10" s="42" customFormat="1" ht="26.25" customHeight="1">
      <c r="A10" s="35">
        <v>3</v>
      </c>
      <c r="B10" s="36" t="s">
        <v>14</v>
      </c>
      <c r="C10" s="35">
        <v>4</v>
      </c>
      <c r="D10" s="37">
        <v>22000000</v>
      </c>
      <c r="E10" s="38">
        <v>5376000</v>
      </c>
      <c r="F10" s="38">
        <f t="shared" si="0"/>
        <v>269000</v>
      </c>
      <c r="G10" s="39">
        <v>26000000</v>
      </c>
      <c r="H10" s="40">
        <f t="shared" si="1"/>
        <v>53645000</v>
      </c>
      <c r="I10" s="41"/>
      <c r="J10" s="41"/>
    </row>
    <row r="11" spans="1:10" s="42" customFormat="1" ht="26.25" customHeight="1">
      <c r="A11" s="35">
        <v>4</v>
      </c>
      <c r="B11" s="36" t="s">
        <v>15</v>
      </c>
      <c r="C11" s="35">
        <v>2</v>
      </c>
      <c r="D11" s="37">
        <v>11000000</v>
      </c>
      <c r="E11" s="38">
        <v>21474000</v>
      </c>
      <c r="F11" s="38">
        <f t="shared" si="0"/>
        <v>1074000</v>
      </c>
      <c r="G11" s="39">
        <v>13000000</v>
      </c>
      <c r="H11" s="40">
        <f t="shared" si="1"/>
        <v>46548000</v>
      </c>
      <c r="I11" s="41"/>
      <c r="J11" s="41"/>
    </row>
    <row r="12" spans="1:10" s="42" customFormat="1" ht="26.25" customHeight="1">
      <c r="A12" s="35">
        <v>5</v>
      </c>
      <c r="B12" s="36" t="s">
        <v>16</v>
      </c>
      <c r="C12" s="35">
        <v>1</v>
      </c>
      <c r="D12" s="37"/>
      <c r="E12" s="38">
        <v>16213000</v>
      </c>
      <c r="F12" s="38">
        <f t="shared" si="0"/>
        <v>811000</v>
      </c>
      <c r="G12" s="39">
        <v>6500000</v>
      </c>
      <c r="H12" s="40">
        <f t="shared" si="1"/>
        <v>23524000</v>
      </c>
      <c r="I12" s="41"/>
      <c r="J12" s="41"/>
    </row>
    <row r="13" spans="1:10" s="42" customFormat="1" ht="26.25" customHeight="1">
      <c r="A13" s="35">
        <v>6</v>
      </c>
      <c r="B13" s="36" t="s">
        <v>17</v>
      </c>
      <c r="C13" s="35">
        <v>2</v>
      </c>
      <c r="D13" s="37">
        <v>5500000</v>
      </c>
      <c r="E13" s="38">
        <v>13138000</v>
      </c>
      <c r="F13" s="38">
        <f t="shared" si="0"/>
        <v>657000</v>
      </c>
      <c r="G13" s="39">
        <v>13000000</v>
      </c>
      <c r="H13" s="40">
        <f t="shared" si="1"/>
        <v>32295000</v>
      </c>
      <c r="I13" s="41"/>
      <c r="J13" s="41"/>
    </row>
    <row r="14" spans="1:10" s="42" customFormat="1" ht="26.25" customHeight="1">
      <c r="A14" s="35">
        <v>7</v>
      </c>
      <c r="B14" s="36" t="s">
        <v>18</v>
      </c>
      <c r="C14" s="35">
        <v>4</v>
      </c>
      <c r="D14" s="37">
        <v>22000000</v>
      </c>
      <c r="E14" s="38">
        <v>22109000</v>
      </c>
      <c r="F14" s="38">
        <f t="shared" si="0"/>
        <v>1105000</v>
      </c>
      <c r="G14" s="39">
        <v>26000000</v>
      </c>
      <c r="H14" s="40">
        <f t="shared" si="1"/>
        <v>71214000</v>
      </c>
      <c r="I14" s="41"/>
      <c r="J14" s="41"/>
    </row>
    <row r="15" spans="1:10" s="42" customFormat="1" ht="26.25" customHeight="1">
      <c r="A15" s="35">
        <v>8</v>
      </c>
      <c r="B15" s="36" t="s">
        <v>19</v>
      </c>
      <c r="C15" s="35">
        <v>4</v>
      </c>
      <c r="D15" s="37">
        <v>11000000</v>
      </c>
      <c r="E15" s="38">
        <v>21718000</v>
      </c>
      <c r="F15" s="38">
        <f t="shared" si="0"/>
        <v>1086000</v>
      </c>
      <c r="G15" s="39">
        <v>19500000</v>
      </c>
      <c r="H15" s="40">
        <f t="shared" si="1"/>
        <v>53304000</v>
      </c>
      <c r="I15" s="41"/>
      <c r="J15" s="41"/>
    </row>
    <row r="16" spans="1:10" ht="45.75" customHeight="1">
      <c r="A16" s="35">
        <v>9</v>
      </c>
      <c r="B16" s="34" t="s">
        <v>25</v>
      </c>
      <c r="C16" s="21">
        <v>1</v>
      </c>
      <c r="D16" s="14"/>
      <c r="E16" s="11">
        <v>67391000</v>
      </c>
      <c r="F16" s="11">
        <f t="shared" si="0"/>
        <v>3370000</v>
      </c>
      <c r="G16" s="12"/>
      <c r="H16" s="18">
        <f t="shared" si="1"/>
        <v>70761000</v>
      </c>
    </row>
    <row r="17" spans="1:10" ht="29.25" customHeight="1">
      <c r="A17" s="35">
        <v>10</v>
      </c>
      <c r="B17" s="34" t="s">
        <v>28</v>
      </c>
      <c r="C17" s="21">
        <v>1</v>
      </c>
      <c r="D17" s="14">
        <v>5500000</v>
      </c>
      <c r="E17" s="11">
        <v>1601000</v>
      </c>
      <c r="F17" s="11">
        <f t="shared" si="0"/>
        <v>80000</v>
      </c>
      <c r="G17" s="12">
        <v>6500000</v>
      </c>
      <c r="H17" s="18">
        <f t="shared" si="1"/>
        <v>13681000</v>
      </c>
    </row>
    <row r="18" spans="1:10" ht="29.25" customHeight="1">
      <c r="A18" s="35">
        <v>11</v>
      </c>
      <c r="B18" s="34" t="s">
        <v>29</v>
      </c>
      <c r="C18" s="21">
        <v>1</v>
      </c>
      <c r="D18" s="14">
        <v>5500000</v>
      </c>
      <c r="E18" s="11">
        <v>1726000</v>
      </c>
      <c r="F18" s="11">
        <f t="shared" si="0"/>
        <v>86000</v>
      </c>
      <c r="G18" s="12">
        <v>6500000</v>
      </c>
      <c r="H18" s="18">
        <f t="shared" si="1"/>
        <v>13812000</v>
      </c>
    </row>
    <row r="19" spans="1:10" s="7" customFormat="1" ht="26.25" customHeight="1">
      <c r="A19" s="9"/>
      <c r="B19" s="19" t="s">
        <v>20</v>
      </c>
      <c r="C19" s="23">
        <f t="shared" ref="C19:H19" si="2">SUM(C8:C18)</f>
        <v>24</v>
      </c>
      <c r="D19" s="20">
        <f t="shared" si="2"/>
        <v>104500000</v>
      </c>
      <c r="E19" s="20">
        <f t="shared" si="2"/>
        <v>282545000</v>
      </c>
      <c r="F19" s="20">
        <f t="shared" si="2"/>
        <v>14128000</v>
      </c>
      <c r="G19" s="20">
        <f t="shared" si="2"/>
        <v>149500000</v>
      </c>
      <c r="H19" s="20">
        <f t="shared" si="2"/>
        <v>550673000</v>
      </c>
      <c r="I19" s="6"/>
      <c r="J19" s="6"/>
    </row>
    <row r="20" spans="1:10" s="26" customFormat="1" ht="21" customHeight="1">
      <c r="A20" s="90" t="s">
        <v>30</v>
      </c>
      <c r="B20" s="90"/>
      <c r="C20" s="90"/>
      <c r="D20" s="90"/>
      <c r="E20" s="90"/>
      <c r="F20" s="90"/>
      <c r="G20" s="90"/>
      <c r="H20" s="90"/>
      <c r="I20" s="25"/>
      <c r="J20" s="25"/>
    </row>
    <row r="21" spans="1:10" s="27" customFormat="1" ht="18.75">
      <c r="B21" s="28"/>
      <c r="C21" s="29"/>
      <c r="D21" s="30"/>
      <c r="E21" s="91" t="s">
        <v>21</v>
      </c>
      <c r="F21" s="91"/>
      <c r="G21" s="91"/>
      <c r="H21" s="91"/>
      <c r="I21" s="31"/>
      <c r="J21" s="31"/>
    </row>
    <row r="22" spans="1:10" s="26" customFormat="1" ht="18.75">
      <c r="A22" s="87" t="s">
        <v>22</v>
      </c>
      <c r="B22" s="87"/>
      <c r="C22" s="88" t="s">
        <v>23</v>
      </c>
      <c r="D22" s="88"/>
      <c r="E22" s="88"/>
      <c r="F22" s="89" t="s">
        <v>24</v>
      </c>
      <c r="G22" s="89"/>
      <c r="H22" s="89"/>
      <c r="I22" s="25"/>
      <c r="J22" s="25"/>
    </row>
    <row r="23" spans="1:10" s="27" customFormat="1" ht="18.75">
      <c r="B23" s="28"/>
      <c r="C23" s="29"/>
      <c r="D23" s="30"/>
      <c r="E23" s="32"/>
      <c r="F23" s="33"/>
      <c r="G23" s="31"/>
      <c r="I23" s="31"/>
      <c r="J23" s="31"/>
    </row>
    <row r="24" spans="1:10" s="27" customFormat="1" ht="18.75">
      <c r="B24" s="28"/>
      <c r="C24" s="29"/>
      <c r="D24" s="30"/>
      <c r="E24" s="32"/>
      <c r="F24" s="33"/>
      <c r="G24" s="31"/>
      <c r="I24" s="31"/>
      <c r="J24" s="31"/>
    </row>
    <row r="25" spans="1:10" s="27" customFormat="1" ht="18.75">
      <c r="B25" s="28"/>
      <c r="C25" s="29"/>
      <c r="D25" s="30"/>
      <c r="E25" s="32"/>
      <c r="F25" s="33"/>
      <c r="G25" s="31"/>
      <c r="I25" s="31"/>
      <c r="J25" s="31"/>
    </row>
    <row r="26" spans="1:10" s="27" customFormat="1" ht="18.75">
      <c r="B26" s="28"/>
      <c r="C26" s="29"/>
      <c r="D26" s="30"/>
      <c r="E26" s="32"/>
      <c r="F26" s="33"/>
      <c r="G26" s="31"/>
      <c r="I26" s="31"/>
      <c r="J26" s="31"/>
    </row>
    <row r="27" spans="1:10" s="27" customFormat="1" ht="18.75">
      <c r="B27" s="28"/>
      <c r="C27" s="29"/>
      <c r="D27" s="30"/>
      <c r="E27" s="32"/>
      <c r="F27" s="33"/>
      <c r="G27" s="31"/>
      <c r="I27" s="31"/>
      <c r="J27" s="31"/>
    </row>
    <row r="28" spans="1:10" s="27" customFormat="1" ht="18.75">
      <c r="B28" s="28"/>
      <c r="C28" s="29"/>
      <c r="D28" s="30"/>
      <c r="E28" s="32"/>
      <c r="F28" s="33"/>
      <c r="G28" s="31"/>
      <c r="I28" s="31"/>
      <c r="J28" s="31"/>
    </row>
    <row r="29" spans="1:10" s="27" customFormat="1" ht="18.75">
      <c r="B29" s="28"/>
      <c r="C29" s="29"/>
      <c r="D29" s="30"/>
      <c r="E29" s="32"/>
      <c r="F29" s="33"/>
      <c r="G29" s="31"/>
      <c r="I29" s="31"/>
      <c r="J29" s="31"/>
    </row>
    <row r="30" spans="1:10" s="27" customFormat="1" ht="18.75">
      <c r="B30" s="28"/>
      <c r="C30" s="29"/>
      <c r="D30" s="30"/>
      <c r="E30" s="32"/>
      <c r="F30" s="33"/>
      <c r="G30" s="31"/>
      <c r="I30" s="31"/>
      <c r="J30" s="31"/>
    </row>
    <row r="31" spans="1:10" s="27" customFormat="1" ht="18.75">
      <c r="B31" s="28"/>
      <c r="C31" s="29"/>
      <c r="D31" s="30"/>
      <c r="E31" s="32"/>
      <c r="F31" s="33"/>
      <c r="G31" s="31"/>
      <c r="I31" s="31"/>
      <c r="J31" s="31"/>
    </row>
    <row r="32" spans="1:10" s="27" customFormat="1" ht="18.75">
      <c r="B32" s="28"/>
      <c r="C32" s="29"/>
      <c r="D32" s="30"/>
      <c r="E32" s="32"/>
      <c r="F32" s="33"/>
      <c r="G32" s="31"/>
      <c r="I32" s="31"/>
      <c r="J32" s="31"/>
    </row>
    <row r="33" spans="2:10" s="27" customFormat="1" ht="18.75">
      <c r="B33" s="28"/>
      <c r="C33" s="29"/>
      <c r="D33" s="30"/>
      <c r="E33" s="32"/>
      <c r="F33" s="33"/>
      <c r="G33" s="31"/>
      <c r="I33" s="31"/>
      <c r="J33" s="31"/>
    </row>
    <row r="34" spans="2:10" s="27" customFormat="1" ht="18.75">
      <c r="B34" s="28"/>
      <c r="C34" s="29"/>
      <c r="D34" s="30"/>
      <c r="E34" s="32"/>
      <c r="F34" s="33"/>
      <c r="G34" s="31"/>
      <c r="I34" s="31"/>
      <c r="J34" s="31"/>
    </row>
  </sheetData>
  <mergeCells count="14">
    <mergeCell ref="E1:H1"/>
    <mergeCell ref="E2:H2"/>
    <mergeCell ref="A1:D1"/>
    <mergeCell ref="A2:D2"/>
    <mergeCell ref="A3:B3"/>
    <mergeCell ref="C3:H3"/>
    <mergeCell ref="A22:B22"/>
    <mergeCell ref="C22:E22"/>
    <mergeCell ref="F22:H22"/>
    <mergeCell ref="A4:H4"/>
    <mergeCell ref="A5:H5"/>
    <mergeCell ref="A6:H6"/>
    <mergeCell ref="A20:H20"/>
    <mergeCell ref="E21:H21"/>
  </mergeCells>
  <printOptions verticalCentered="1"/>
  <pageMargins left="0.5" right="0.25" top="0.25" bottom="0.25" header="0.25" footer="0.2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BTH</vt:lpstr>
      <vt:lpstr>Vương Văn Trưởng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2026-10-13T07:00:03Z</cp:lastPrinted>
  <dcterms:created xsi:type="dcterms:W3CDTF">2022-01-19T07:45:59Z</dcterms:created>
  <dcterms:modified xsi:type="dcterms:W3CDTF">2026-10-13T07:00:55Z</dcterms:modified>
</cp:coreProperties>
</file>