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TG\Desktop\"/>
    </mc:Choice>
  </mc:AlternateContent>
  <xr:revisionPtr revIDLastSave="0" documentId="8_{43D44FD1-8411-40DB-B187-3239322D00AA}" xr6:coauthVersionLast="47" xr6:coauthVersionMax="47" xr10:uidLastSave="{00000000-0000-0000-0000-000000000000}"/>
  <bookViews>
    <workbookView xWindow="-120" yWindow="-120" windowWidth="24240" windowHeight="13140" xr2:uid="{9F0C651A-AABC-4DC7-B241-9EBC6449AB45}"/>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0" i="1" l="1"/>
  <c r="I29" i="1"/>
  <c r="G29" i="1"/>
  <c r="F29" i="1"/>
  <c r="E29" i="1"/>
  <c r="J29" i="1" s="1"/>
  <c r="D29" i="1"/>
  <c r="I28" i="1"/>
  <c r="G28" i="1"/>
  <c r="F28" i="1"/>
  <c r="E28" i="1"/>
  <c r="J28" i="1" s="1"/>
  <c r="D28" i="1"/>
  <c r="I27" i="1"/>
  <c r="G27" i="1"/>
  <c r="F27" i="1"/>
  <c r="E27" i="1"/>
  <c r="J27" i="1" s="1"/>
  <c r="D27" i="1"/>
  <c r="I26" i="1"/>
  <c r="G26" i="1"/>
  <c r="F26" i="1"/>
  <c r="E26" i="1"/>
  <c r="J26" i="1" s="1"/>
  <c r="D26" i="1"/>
  <c r="I25" i="1"/>
  <c r="G25" i="1"/>
  <c r="F25" i="1"/>
  <c r="E25" i="1"/>
  <c r="J25" i="1" s="1"/>
  <c r="D25" i="1"/>
  <c r="G24" i="1"/>
  <c r="F24" i="1"/>
  <c r="J24" i="1" s="1"/>
  <c r="E24" i="1"/>
  <c r="D24" i="1"/>
  <c r="I23" i="1"/>
  <c r="G23" i="1"/>
  <c r="F23" i="1"/>
  <c r="E23" i="1"/>
  <c r="J23" i="1" s="1"/>
  <c r="D23" i="1"/>
  <c r="I22" i="1"/>
  <c r="G22" i="1"/>
  <c r="F22" i="1"/>
  <c r="E22" i="1"/>
  <c r="J22" i="1" s="1"/>
  <c r="D22" i="1"/>
  <c r="I21" i="1"/>
  <c r="G21" i="1"/>
  <c r="F21" i="1"/>
  <c r="E21" i="1"/>
  <c r="J21" i="1" s="1"/>
  <c r="D21" i="1"/>
  <c r="I20" i="1"/>
  <c r="G20" i="1"/>
  <c r="F20" i="1"/>
  <c r="E20" i="1"/>
  <c r="J20" i="1" s="1"/>
  <c r="D20" i="1"/>
  <c r="I19" i="1"/>
  <c r="G19" i="1"/>
  <c r="F19" i="1"/>
  <c r="E19" i="1"/>
  <c r="J19" i="1" s="1"/>
  <c r="D19" i="1"/>
  <c r="I18" i="1"/>
  <c r="G18" i="1"/>
  <c r="F18" i="1"/>
  <c r="E18" i="1"/>
  <c r="J18" i="1" s="1"/>
  <c r="D18" i="1"/>
  <c r="I17" i="1"/>
  <c r="G17" i="1"/>
  <c r="F17" i="1"/>
  <c r="E17" i="1"/>
  <c r="J17" i="1" s="1"/>
  <c r="D17" i="1"/>
  <c r="I16" i="1"/>
  <c r="I30" i="1" s="1"/>
  <c r="G16" i="1"/>
  <c r="F16" i="1"/>
  <c r="E16" i="1"/>
  <c r="J16" i="1" s="1"/>
  <c r="D16" i="1"/>
  <c r="J15" i="1"/>
  <c r="I14" i="1"/>
  <c r="G14" i="1"/>
  <c r="F14" i="1"/>
  <c r="E14" i="1"/>
  <c r="J14" i="1" s="1"/>
  <c r="D14" i="1"/>
  <c r="I13" i="1"/>
  <c r="G13" i="1"/>
  <c r="F13" i="1"/>
  <c r="E13" i="1"/>
  <c r="J13" i="1" s="1"/>
  <c r="D13" i="1"/>
  <c r="I12" i="1"/>
  <c r="G12" i="1"/>
  <c r="F12" i="1"/>
  <c r="E12" i="1"/>
  <c r="J12" i="1" s="1"/>
  <c r="D12" i="1"/>
  <c r="I11" i="1"/>
  <c r="G11" i="1"/>
  <c r="F11" i="1"/>
  <c r="E11" i="1"/>
  <c r="J11" i="1" s="1"/>
  <c r="D11" i="1"/>
  <c r="I10" i="1"/>
  <c r="G10" i="1"/>
  <c r="F10" i="1"/>
  <c r="E10" i="1"/>
  <c r="J10" i="1" s="1"/>
  <c r="D10" i="1"/>
  <c r="I9" i="1"/>
  <c r="G9" i="1"/>
  <c r="F9" i="1"/>
  <c r="E9" i="1"/>
  <c r="J9" i="1" s="1"/>
  <c r="D9" i="1"/>
  <c r="I8" i="1"/>
  <c r="G8" i="1"/>
  <c r="F8" i="1"/>
  <c r="E8" i="1"/>
  <c r="J8" i="1" s="1"/>
  <c r="D8" i="1"/>
  <c r="I7" i="1"/>
  <c r="G7" i="1"/>
  <c r="F7" i="1"/>
  <c r="E7" i="1"/>
  <c r="J7" i="1" s="1"/>
  <c r="D7" i="1"/>
  <c r="I6" i="1"/>
  <c r="G6" i="1"/>
  <c r="F6" i="1"/>
  <c r="E6" i="1"/>
  <c r="J6" i="1" s="1"/>
  <c r="D6" i="1"/>
  <c r="I5" i="1"/>
  <c r="G5" i="1"/>
  <c r="G30" i="1" s="1"/>
  <c r="F5" i="1"/>
  <c r="F30" i="1" s="1"/>
  <c r="E5" i="1"/>
  <c r="E30" i="1" s="1"/>
  <c r="J30" i="1" s="1"/>
  <c r="D5" i="1"/>
  <c r="D30" i="1" s="1"/>
  <c r="J5" i="1" l="1"/>
</calcChain>
</file>

<file path=xl/sharedStrings.xml><?xml version="1.0" encoding="utf-8"?>
<sst xmlns="http://schemas.openxmlformats.org/spreadsheetml/2006/main" count="38" uniqueCount="38">
  <si>
    <t>DANH SÁCH 
BỒI THƯỜNG, HỖ TRỢ ĐẤT NÔNG NGHIỆP VÀ CÂY CỐI HOA MÀU TRÊN ĐẤT ĐỂ GIẢI PHÓNG MẶT BẰNG 
DỰ ÁN XÂY DỰNG ĐƯỜNG GOM ĐƯỜNG SẮT HÀ NỘI - HẢI PHÒNG ĐOẠN QUA HUYỆN KIM THÀNH</t>
  </si>
  <si>
    <t>STT</t>
  </si>
  <si>
    <t>Số PA</t>
  </si>
  <si>
    <t>Họ và tên</t>
  </si>
  <si>
    <t>Diện tích thu hồi (m2)</t>
  </si>
  <si>
    <t>Bồi thường đất
(đ)</t>
  </si>
  <si>
    <t>HT đào tạo, chuyển đổi nghề và tìm kiếm việc làm cho hộ gia đình, cá nhân trực tiếp SX NN (đ)</t>
  </si>
  <si>
    <t>Hỗ trợ ổn định đời sống  (đ)</t>
  </si>
  <si>
    <t>Hỗ trợ ổn định sản xuất (đ)</t>
  </si>
  <si>
    <t>Bồi thường, hỗ trợ cây cối, hoa màu (đ)</t>
  </si>
  <si>
    <t>Tổng cộng
(đ)</t>
  </si>
  <si>
    <t>Bùi Văn Ái</t>
  </si>
  <si>
    <t>Nguyễn Đức Nhật, Bùi Thị Chạm</t>
  </si>
  <si>
    <t>Nguyễn Thị Tuyên</t>
  </si>
  <si>
    <t>Bùi Văn Sơn</t>
  </si>
  <si>
    <t>Phạm Văn Tới, bà Nguyễn Thị Toan</t>
  </si>
  <si>
    <t>Bùi Xuân Quý đại diện cho ông Bùi Văn Cối</t>
  </si>
  <si>
    <t>Lê Văn Minh</t>
  </si>
  <si>
    <t>Tô Văn Khánh đại diện cho ông Tô Văn Trình</t>
  </si>
  <si>
    <t>Nguyễn Văn Sỹ, Lê Thị Bím</t>
  </si>
  <si>
    <t>Bùi Văn Thắng</t>
  </si>
  <si>
    <t>Bùi Văn Thắng (đại diện cho ông Bùi Văn Tình)</t>
  </si>
  <si>
    <t>Nguyễn Văn Mến</t>
  </si>
  <si>
    <t>Trần Thị Lơ</t>
  </si>
  <si>
    <t>Nguyễn Thị Hà đại diện cho bà Nguyễn Thị Thà</t>
  </si>
  <si>
    <t>Phan Văn Non</t>
  </si>
  <si>
    <t>Nguyễn Văn Soái đại diện cho ông Nguyễn Văn Vỵ</t>
  </si>
  <si>
    <t>Phạm Thị Ly</t>
  </si>
  <si>
    <t>Vũ Thị Tâm</t>
  </si>
  <si>
    <t>Lê Thanh Hải đại diện cho bà Nguyễn Thị Ngoãn</t>
  </si>
  <si>
    <t>Bùi Mạnh Cường</t>
  </si>
  <si>
    <t>Trần Thị Be</t>
  </si>
  <si>
    <t>Nguyễn Ngọc Nhận</t>
  </si>
  <si>
    <t>Bùi Văn Kiệu</t>
  </si>
  <si>
    <t>Hoàng Văn Loan và bà Trần Thị Chiều</t>
  </si>
  <si>
    <t>Nguyễn Văn Nguyên đại diện cho ông Nguyễn Văn Khi</t>
  </si>
  <si>
    <t>Tổng tiền</t>
  </si>
  <si>
    <t>( Kèm theo Quyết định số: 1189/QĐ-UBND ngày 10/11/2025 của Chủ tịch UBND xã Phú Thái)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</si>
</sst>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_(* #,##0.0_);_(* \(#,##0.0\);_(* &quot;-&quot;??_);_(@_)"/>
    <numFmt numFmtId="167" formatCode="#,##0.0"/>
  </numFmts>
  <fonts count="14" x14ac:knownFonts="1">
    <font>
      <sz val="12"/>
      <color theme="1"/>
      <name val="Times New Roman"/>
      <family val="2"/>
    </font>
    <font>
      <b/>
      <sz val="13"/>
      <color theme="1"/>
      <name val="Times New Roman"/>
      <family val="1"/>
    </font>
    <font>
      <b/>
      <sz val="14"/>
      <color theme="1"/>
      <name val="Times New Roman"/>
      <family val="1"/>
    </font>
    <font>
      <sz val="13"/>
      <color theme="1"/>
      <name val="Times New Roman"/>
      <family val="1"/>
    </font>
    <font>
      <b/>
      <sz val="13"/>
      <name val="Times New Roman"/>
      <family val="1"/>
    </font>
    <font>
      <sz val="12"/>
      <color theme="1"/>
      <name val="Times New Roman"/>
      <family val="1"/>
    </font>
    <font>
      <b/>
      <sz val="12"/>
      <name val="Times New Roman"/>
      <family val="1"/>
    </font>
    <font>
      <b/>
      <sz val="12"/>
      <color theme="1"/>
      <name val="Times New Roman"/>
      <family val="1"/>
    </font>
    <font>
      <sz val="12"/>
      <name val="Times New Roman"/>
      <family val="1"/>
    </font>
    <font>
      <sz val="12"/>
      <color rgb="FF000000"/>
      <name val="Times New Roman"/>
      <family val="1"/>
    </font>
    <font>
      <sz val="12"/>
      <name val=".VnTime"/>
      <family val="2"/>
    </font>
    <font>
      <sz val="12"/>
      <color rgb="FFFF0000"/>
      <name val="Times New Roman"/>
      <family val="1"/>
    </font>
    <font>
      <sz val="11"/>
      <color rgb="FFFF0000"/>
      <name val="Arial"/>
      <family val="2"/>
      <scheme val="minor"/>
    </font>
    <font>
      <sz val="12"/>
      <color theme="1"/>
      <name val="Times New Roman"/>
      <family val="1"/>
      <charset val="163"/>
      <scheme val="maj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164" fontId="10" fillId="0" borderId="0" applyFont="0" applyFill="0" applyBorder="0" applyAlignment="0" applyProtection="0"/>
  </cellStyleXfs>
  <cellXfs count="30">
    <xf numFmtId="0" fontId="0" fillId="0" borderId="0" xfId="0"/>
    <xf numFmtId="0" fontId="2" fillId="2" borderId="0" xfId="0" applyFont="1" applyFill="1" applyAlignment="1">
      <alignment horizontal="center" vertical="center"/>
    </xf>
    <xf numFmtId="0" fontId="0" fillId="2" borderId="0" xfId="0" applyFill="1"/>
    <xf numFmtId="0" fontId="1" fillId="0" borderId="0" xfId="0" applyFont="1" applyAlignment="1">
      <alignment horizontal="left"/>
    </xf>
    <xf numFmtId="165" fontId="5" fillId="0" borderId="0" xfId="0" applyNumberFormat="1" applyFont="1"/>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3" fontId="6" fillId="0" borderId="1" xfId="0" applyNumberFormat="1" applyFont="1" applyBorder="1" applyAlignment="1">
      <alignment horizontal="center" vertical="center" wrapText="1"/>
    </xf>
    <xf numFmtId="0" fontId="7" fillId="0" borderId="0" xfId="0" applyFont="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left" vertical="center"/>
    </xf>
    <xf numFmtId="166" fontId="8" fillId="0" borderId="1" xfId="1" applyNumberFormat="1" applyFont="1" applyFill="1" applyBorder="1" applyAlignment="1">
      <alignment horizontal="center" vertical="center"/>
    </xf>
    <xf numFmtId="165" fontId="8" fillId="0" borderId="1" xfId="0" applyNumberFormat="1" applyFont="1" applyBorder="1" applyAlignment="1">
      <alignment vertical="center"/>
    </xf>
    <xf numFmtId="3" fontId="8" fillId="0" borderId="1" xfId="0" applyNumberFormat="1" applyFont="1" applyBorder="1" applyAlignment="1">
      <alignment vertical="center"/>
    </xf>
    <xf numFmtId="165" fontId="11" fillId="0" borderId="0" xfId="0" applyNumberFormat="1" applyFont="1"/>
    <xf numFmtId="0" fontId="12" fillId="0" borderId="0" xfId="0" applyFont="1"/>
    <xf numFmtId="0" fontId="8" fillId="0" borderId="1" xfId="0" applyFont="1" applyBorder="1" applyAlignment="1">
      <alignment horizontal="left" vertical="center"/>
    </xf>
    <xf numFmtId="0" fontId="9" fillId="0" borderId="1" xfId="0" applyFont="1" applyBorder="1" applyAlignment="1">
      <alignment horizontal="left" vertical="center" wrapText="1"/>
    </xf>
    <xf numFmtId="167" fontId="6" fillId="2" borderId="1" xfId="0" applyNumberFormat="1" applyFont="1" applyFill="1" applyBorder="1" applyAlignment="1">
      <alignment horizontal="right" vertical="center"/>
    </xf>
    <xf numFmtId="3" fontId="6" fillId="2" borderId="1" xfId="0" applyNumberFormat="1" applyFont="1" applyFill="1" applyBorder="1" applyAlignment="1">
      <alignment horizontal="right" vertical="center"/>
    </xf>
    <xf numFmtId="165" fontId="6" fillId="0" borderId="1" xfId="0" applyNumberFormat="1" applyFont="1" applyBorder="1" applyAlignment="1">
      <alignment vertical="center"/>
    </xf>
    <xf numFmtId="165" fontId="11" fillId="2" borderId="0" xfId="0" applyNumberFormat="1" applyFont="1" applyFill="1"/>
    <xf numFmtId="0" fontId="12" fillId="2" borderId="0" xfId="0" applyFont="1" applyFill="1"/>
    <xf numFmtId="0" fontId="13" fillId="2" borderId="0" xfId="0" applyFont="1" applyFill="1"/>
    <xf numFmtId="3" fontId="0" fillId="2" borderId="0" xfId="0" applyNumberFormat="1" applyFill="1"/>
    <xf numFmtId="0" fontId="1"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0" borderId="0" xfId="0" applyFont="1" applyAlignment="1">
      <alignment horizontal="left"/>
    </xf>
    <xf numFmtId="3" fontId="4" fillId="0" borderId="0" xfId="0" applyNumberFormat="1" applyFont="1" applyAlignment="1">
      <alignment horizontal="left"/>
    </xf>
    <xf numFmtId="0" fontId="6" fillId="2" borderId="1" xfId="0" applyFont="1" applyFill="1" applyBorder="1" applyAlignment="1">
      <alignment horizontal="center" vertical="center" wrapText="1"/>
    </xf>
  </cellXfs>
  <cellStyles count="2">
    <cellStyle name="Comma 2" xfId="1" xr:uid="{04D19E9E-3979-44DB-A927-65E6C7C6D9A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VU%20HOA\PH&#210;NG%20KINH%20T&#7870;\GPMB\DUONG%20GOM%20DUONG%20SAT%20HA%20NOI%20-%20HAI%20PHONG\10.11.%20PHE%20DUYET%20DIU\12.%20B&#7842;NG%20CH&#7840;Y%20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xz"/>
      <sheetName val="DANH SÁCH NHẬN QĐ)"/>
      <sheetName val="DANH SÁCH KÈM THEO QĐ"/>
      <sheetName val="BẢNG TỔNG HỢP"/>
      <sheetName val="ds CÔNG KHAI"/>
      <sheetName val="BẢNG CHẠY SỐ"/>
      <sheetName val="BẢNG FIX"/>
    </sheetNames>
    <sheetDataSet>
      <sheetData sheetId="0"/>
      <sheetData sheetId="1"/>
      <sheetData sheetId="2"/>
      <sheetData sheetId="3"/>
      <sheetData sheetId="4"/>
      <sheetData sheetId="5">
        <row r="2">
          <cell r="C2">
            <v>547</v>
          </cell>
          <cell r="H2">
            <v>41025000</v>
          </cell>
          <cell r="I2">
            <v>205125000</v>
          </cell>
          <cell r="J2">
            <v>7020000</v>
          </cell>
          <cell r="K2">
            <v>0</v>
          </cell>
        </row>
        <row r="3">
          <cell r="C3">
            <v>96</v>
          </cell>
          <cell r="H3">
            <v>7200000</v>
          </cell>
          <cell r="I3">
            <v>36000000</v>
          </cell>
          <cell r="J3">
            <v>8190000</v>
          </cell>
          <cell r="K3">
            <v>960000</v>
          </cell>
        </row>
        <row r="4">
          <cell r="C4">
            <v>136</v>
          </cell>
          <cell r="H4">
            <v>10200000</v>
          </cell>
          <cell r="I4">
            <v>51000000</v>
          </cell>
          <cell r="J4">
            <v>8190000</v>
          </cell>
          <cell r="K4">
            <v>1450000</v>
          </cell>
        </row>
        <row r="5">
          <cell r="C5">
            <v>57</v>
          </cell>
          <cell r="H5">
            <v>4275000</v>
          </cell>
          <cell r="I5">
            <v>21375000</v>
          </cell>
          <cell r="J5">
            <v>8190000</v>
          </cell>
          <cell r="K5">
            <v>570000</v>
          </cell>
        </row>
        <row r="6">
          <cell r="C6">
            <v>116</v>
          </cell>
          <cell r="H6">
            <v>8700000</v>
          </cell>
          <cell r="I6">
            <v>43500000</v>
          </cell>
          <cell r="J6">
            <v>11700000</v>
          </cell>
          <cell r="K6">
            <v>1160000</v>
          </cell>
        </row>
        <row r="7">
          <cell r="C7">
            <v>157</v>
          </cell>
          <cell r="H7">
            <v>11775000</v>
          </cell>
          <cell r="I7">
            <v>58875000</v>
          </cell>
          <cell r="J7">
            <v>4680000</v>
          </cell>
          <cell r="K7">
            <v>1570000</v>
          </cell>
        </row>
        <row r="8">
          <cell r="C8">
            <v>115</v>
          </cell>
          <cell r="H8">
            <v>8625000</v>
          </cell>
          <cell r="I8">
            <v>43125000</v>
          </cell>
          <cell r="J8">
            <v>7020000</v>
          </cell>
          <cell r="K8">
            <v>1150000</v>
          </cell>
        </row>
        <row r="9">
          <cell r="C9">
            <v>133</v>
          </cell>
          <cell r="H9">
            <v>9975000</v>
          </cell>
          <cell r="I9">
            <v>49875000</v>
          </cell>
          <cell r="J9">
            <v>3510000</v>
          </cell>
          <cell r="K9">
            <v>1330000</v>
          </cell>
        </row>
        <row r="10">
          <cell r="C10">
            <v>122</v>
          </cell>
          <cell r="H10">
            <v>9150000</v>
          </cell>
          <cell r="I10">
            <v>45750000</v>
          </cell>
          <cell r="J10">
            <v>7020000</v>
          </cell>
          <cell r="K10">
            <v>0</v>
          </cell>
        </row>
        <row r="11">
          <cell r="C11">
            <v>77</v>
          </cell>
          <cell r="H11">
            <v>5775000</v>
          </cell>
          <cell r="I11">
            <v>28875000</v>
          </cell>
          <cell r="J11">
            <v>7020000</v>
          </cell>
          <cell r="K11">
            <v>770000</v>
          </cell>
        </row>
        <row r="13">
          <cell r="C13">
            <v>111</v>
          </cell>
          <cell r="H13">
            <v>8325000</v>
          </cell>
          <cell r="I13">
            <v>41625000</v>
          </cell>
          <cell r="J13">
            <v>7020000</v>
          </cell>
          <cell r="K13">
            <v>0</v>
          </cell>
        </row>
        <row r="14">
          <cell r="C14">
            <v>133</v>
          </cell>
          <cell r="H14">
            <v>9975000</v>
          </cell>
          <cell r="I14">
            <v>49875000</v>
          </cell>
          <cell r="J14">
            <v>7020000</v>
          </cell>
          <cell r="K14">
            <v>1330000</v>
          </cell>
        </row>
        <row r="15">
          <cell r="C15">
            <v>199</v>
          </cell>
          <cell r="H15">
            <v>14925000</v>
          </cell>
          <cell r="I15">
            <v>74625000</v>
          </cell>
          <cell r="J15">
            <v>1170000</v>
          </cell>
          <cell r="K15">
            <v>1990000</v>
          </cell>
        </row>
        <row r="16">
          <cell r="C16">
            <v>170</v>
          </cell>
          <cell r="H16">
            <v>12750000</v>
          </cell>
          <cell r="I16">
            <v>63750000</v>
          </cell>
          <cell r="J16">
            <v>5850000</v>
          </cell>
          <cell r="K16">
            <v>1700000</v>
          </cell>
        </row>
        <row r="17">
          <cell r="C17">
            <v>133</v>
          </cell>
          <cell r="H17">
            <v>9975000</v>
          </cell>
          <cell r="I17">
            <v>49875000</v>
          </cell>
          <cell r="J17">
            <v>4680000</v>
          </cell>
          <cell r="K17">
            <v>0</v>
          </cell>
        </row>
        <row r="18">
          <cell r="C18">
            <v>180</v>
          </cell>
          <cell r="H18">
            <v>13500000</v>
          </cell>
          <cell r="I18">
            <v>67500000</v>
          </cell>
          <cell r="J18">
            <v>5850000</v>
          </cell>
          <cell r="K18">
            <v>1800000</v>
          </cell>
        </row>
        <row r="19">
          <cell r="C19">
            <v>73</v>
          </cell>
          <cell r="H19">
            <v>5475000</v>
          </cell>
          <cell r="I19">
            <v>27375000</v>
          </cell>
          <cell r="J19">
            <v>3510000</v>
          </cell>
          <cell r="K19">
            <v>730000</v>
          </cell>
        </row>
        <row r="20">
          <cell r="C20">
            <v>113</v>
          </cell>
          <cell r="H20">
            <v>8475000</v>
          </cell>
          <cell r="I20">
            <v>42375000</v>
          </cell>
          <cell r="J20">
            <v>7020000</v>
          </cell>
          <cell r="K20">
            <v>1130000</v>
          </cell>
        </row>
        <row r="21">
          <cell r="C21">
            <v>753</v>
          </cell>
          <cell r="H21">
            <v>56475000</v>
          </cell>
          <cell r="I21">
            <v>282375000</v>
          </cell>
          <cell r="J21">
            <v>4680000</v>
          </cell>
        </row>
        <row r="22">
          <cell r="C22">
            <v>172</v>
          </cell>
          <cell r="H22">
            <v>12900000</v>
          </cell>
          <cell r="I22">
            <v>64500000</v>
          </cell>
          <cell r="J22">
            <v>2340000</v>
          </cell>
          <cell r="K22">
            <v>0</v>
          </cell>
        </row>
        <row r="23">
          <cell r="C23">
            <v>172</v>
          </cell>
          <cell r="H23">
            <v>12900000</v>
          </cell>
          <cell r="I23">
            <v>64500000</v>
          </cell>
          <cell r="J23">
            <v>7020000</v>
          </cell>
          <cell r="K23">
            <v>0</v>
          </cell>
        </row>
        <row r="24">
          <cell r="C24">
            <v>3</v>
          </cell>
          <cell r="H24">
            <v>225000</v>
          </cell>
          <cell r="I24">
            <v>1125000</v>
          </cell>
          <cell r="J24">
            <v>9360000</v>
          </cell>
          <cell r="K24">
            <v>30000</v>
          </cell>
        </row>
        <row r="25">
          <cell r="C25">
            <v>59</v>
          </cell>
          <cell r="H25">
            <v>4425000</v>
          </cell>
          <cell r="I25">
            <v>22125000</v>
          </cell>
          <cell r="J25">
            <v>7020000</v>
          </cell>
          <cell r="K25">
            <v>590000</v>
          </cell>
        </row>
        <row r="26">
          <cell r="C26">
            <v>93</v>
          </cell>
          <cell r="H26">
            <v>6975000</v>
          </cell>
          <cell r="I26">
            <v>34875000</v>
          </cell>
          <cell r="J26">
            <v>3510000</v>
          </cell>
          <cell r="K26">
            <v>1300000</v>
          </cell>
        </row>
      </sheetData>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FDFEB-3D50-4837-8817-3D3860B61BFF}">
  <dimension ref="A1:M30"/>
  <sheetViews>
    <sheetView tabSelected="1" workbookViewId="0">
      <selection activeCell="D4" sqref="D4"/>
    </sheetView>
  </sheetViews>
  <sheetFormatPr defaultColWidth="8" defaultRowHeight="15.75" x14ac:dyDescent="0.25"/>
  <cols>
    <col min="1" max="1" width="4.875" style="2" customWidth="1"/>
    <col min="2" max="2" width="5.5" style="2" customWidth="1"/>
    <col min="3" max="3" width="38.625" style="2" customWidth="1"/>
    <col min="4" max="4" width="7.25" style="23" customWidth="1"/>
    <col min="5" max="5" width="12.625" style="2" customWidth="1"/>
    <col min="6" max="6" width="17.375" style="2" customWidth="1"/>
    <col min="7" max="7" width="11.125" style="24" customWidth="1"/>
    <col min="8" max="8" width="10.375" style="24" customWidth="1"/>
    <col min="9" max="9" width="12" style="24" customWidth="1"/>
    <col min="10" max="10" width="13.625" style="2" customWidth="1"/>
    <col min="11" max="11" width="22" style="2" customWidth="1"/>
    <col min="12" max="12" width="9.875" style="2" customWidth="1"/>
    <col min="13" max="13" width="12.375" style="2" customWidth="1"/>
    <col min="14" max="14" width="8" style="2"/>
    <col min="15" max="15" width="11.125" style="2" bestFit="1" customWidth="1"/>
    <col min="16" max="16384" width="8" style="2"/>
  </cols>
  <sheetData>
    <row r="1" spans="1:13" ht="61.5" customHeight="1" x14ac:dyDescent="0.25">
      <c r="A1" s="25" t="s">
        <v>0</v>
      </c>
      <c r="B1" s="25"/>
      <c r="C1" s="25"/>
      <c r="D1" s="25"/>
      <c r="E1" s="25"/>
      <c r="F1" s="25"/>
      <c r="G1" s="25"/>
      <c r="H1" s="25"/>
      <c r="I1" s="25"/>
      <c r="J1" s="25"/>
      <c r="K1" s="1"/>
      <c r="L1" s="1"/>
      <c r="M1" s="1"/>
    </row>
    <row r="2" spans="1:13" ht="18.75" x14ac:dyDescent="0.25">
      <c r="A2" s="26" t="s">
        <v>37</v>
      </c>
      <c r="B2" s="26"/>
      <c r="C2" s="26"/>
      <c r="D2" s="26"/>
      <c r="E2" s="26"/>
      <c r="F2" s="26"/>
      <c r="G2" s="26"/>
      <c r="H2" s="26"/>
      <c r="I2" s="26"/>
      <c r="J2" s="26"/>
      <c r="K2" s="1"/>
      <c r="L2" s="1"/>
      <c r="M2" s="1"/>
    </row>
    <row r="3" spans="1:13" customFormat="1" ht="16.5" x14ac:dyDescent="0.25">
      <c r="A3" s="27"/>
      <c r="B3" s="27"/>
      <c r="C3" s="27"/>
      <c r="D3" s="27"/>
      <c r="E3" s="27"/>
      <c r="F3" s="27"/>
      <c r="G3" s="27"/>
      <c r="H3" s="27"/>
      <c r="I3" s="28"/>
      <c r="J3" s="27"/>
      <c r="K3" s="3"/>
      <c r="L3" s="4"/>
      <c r="M3" s="4"/>
    </row>
    <row r="4" spans="1:13" customFormat="1" ht="94.5" x14ac:dyDescent="0.25">
      <c r="A4" s="5" t="s">
        <v>1</v>
      </c>
      <c r="B4" s="5" t="s">
        <v>2</v>
      </c>
      <c r="C4" s="5" t="s">
        <v>3</v>
      </c>
      <c r="D4" s="6" t="s">
        <v>4</v>
      </c>
      <c r="E4" s="6" t="s">
        <v>5</v>
      </c>
      <c r="F4" s="6" t="s">
        <v>6</v>
      </c>
      <c r="G4" s="7" t="s">
        <v>7</v>
      </c>
      <c r="H4" s="7" t="s">
        <v>8</v>
      </c>
      <c r="I4" s="7" t="s">
        <v>9</v>
      </c>
      <c r="J4" s="6" t="s">
        <v>10</v>
      </c>
      <c r="K4" s="8"/>
      <c r="L4" s="4"/>
      <c r="M4" s="4"/>
    </row>
    <row r="5" spans="1:13" s="15" customFormat="1" ht="24" customHeight="1" x14ac:dyDescent="0.25">
      <c r="A5" s="9">
        <v>1</v>
      </c>
      <c r="B5" s="9">
        <v>1</v>
      </c>
      <c r="C5" s="10" t="s">
        <v>11</v>
      </c>
      <c r="D5" s="11">
        <f>'[1]BẢNG CHẠY SỐ'!C2</f>
        <v>547</v>
      </c>
      <c r="E5" s="12">
        <f>'[1]BẢNG CHẠY SỐ'!H2</f>
        <v>41025000</v>
      </c>
      <c r="F5" s="12">
        <f>'[1]BẢNG CHẠY SỐ'!I2</f>
        <v>205125000</v>
      </c>
      <c r="G5" s="13">
        <f>'[1]BẢNG CHẠY SỐ'!J2</f>
        <v>7020000</v>
      </c>
      <c r="H5" s="13">
        <v>12307500</v>
      </c>
      <c r="I5" s="13">
        <f>'[1]BẢNG CHẠY SỐ'!K2</f>
        <v>0</v>
      </c>
      <c r="J5" s="12">
        <f t="shared" ref="J5:J29" si="0">E5+F5+G5+I5</f>
        <v>253170000</v>
      </c>
      <c r="K5" s="14"/>
      <c r="L5" s="14"/>
      <c r="M5" s="14"/>
    </row>
    <row r="6" spans="1:13" s="15" customFormat="1" ht="24" customHeight="1" x14ac:dyDescent="0.25">
      <c r="A6" s="9">
        <v>2</v>
      </c>
      <c r="B6" s="9">
        <v>2</v>
      </c>
      <c r="C6" s="10" t="s">
        <v>12</v>
      </c>
      <c r="D6" s="11">
        <f>'[1]BẢNG CHẠY SỐ'!C3</f>
        <v>96</v>
      </c>
      <c r="E6" s="12">
        <f>'[1]BẢNG CHẠY SỐ'!H3</f>
        <v>7200000</v>
      </c>
      <c r="F6" s="12">
        <f>'[1]BẢNG CHẠY SỐ'!I3</f>
        <v>36000000</v>
      </c>
      <c r="G6" s="13">
        <f>'[1]BẢNG CHẠY SỐ'!J3</f>
        <v>8190000</v>
      </c>
      <c r="H6" s="13">
        <v>2160000</v>
      </c>
      <c r="I6" s="13">
        <f>'[1]BẢNG CHẠY SỐ'!K3</f>
        <v>960000</v>
      </c>
      <c r="J6" s="12">
        <f t="shared" si="0"/>
        <v>52350000</v>
      </c>
      <c r="K6" s="14"/>
      <c r="L6" s="14"/>
      <c r="M6" s="14"/>
    </row>
    <row r="7" spans="1:13" s="15" customFormat="1" ht="24" customHeight="1" x14ac:dyDescent="0.25">
      <c r="A7" s="9">
        <v>3</v>
      </c>
      <c r="B7" s="9">
        <v>3</v>
      </c>
      <c r="C7" s="16" t="s">
        <v>13</v>
      </c>
      <c r="D7" s="11">
        <f>'[1]BẢNG CHẠY SỐ'!C4</f>
        <v>136</v>
      </c>
      <c r="E7" s="12">
        <f>'[1]BẢNG CHẠY SỐ'!H4</f>
        <v>10200000</v>
      </c>
      <c r="F7" s="12">
        <f>'[1]BẢNG CHẠY SỐ'!I4</f>
        <v>51000000</v>
      </c>
      <c r="G7" s="13">
        <f>'[1]BẢNG CHẠY SỐ'!J4</f>
        <v>8190000</v>
      </c>
      <c r="H7" s="13">
        <v>3060000</v>
      </c>
      <c r="I7" s="13">
        <f>'[1]BẢNG CHẠY SỐ'!K4</f>
        <v>1450000</v>
      </c>
      <c r="J7" s="12">
        <f t="shared" si="0"/>
        <v>70840000</v>
      </c>
      <c r="K7" s="14"/>
      <c r="L7" s="14"/>
      <c r="M7" s="14"/>
    </row>
    <row r="8" spans="1:13" s="15" customFormat="1" ht="24" customHeight="1" x14ac:dyDescent="0.25">
      <c r="A8" s="9">
        <v>4</v>
      </c>
      <c r="B8" s="9">
        <v>4</v>
      </c>
      <c r="C8" s="10" t="s">
        <v>14</v>
      </c>
      <c r="D8" s="11">
        <f>'[1]BẢNG CHẠY SỐ'!C5</f>
        <v>57</v>
      </c>
      <c r="E8" s="12">
        <f>'[1]BẢNG CHẠY SỐ'!H5</f>
        <v>4275000</v>
      </c>
      <c r="F8" s="12">
        <f>'[1]BẢNG CHẠY SỐ'!I5</f>
        <v>21375000</v>
      </c>
      <c r="G8" s="13">
        <f>'[1]BẢNG CHẠY SỐ'!J5</f>
        <v>8190000</v>
      </c>
      <c r="H8" s="13">
        <v>1282500</v>
      </c>
      <c r="I8" s="13">
        <f>'[1]BẢNG CHẠY SỐ'!K5</f>
        <v>570000</v>
      </c>
      <c r="J8" s="12">
        <f t="shared" si="0"/>
        <v>34410000</v>
      </c>
      <c r="K8" s="14"/>
      <c r="L8" s="14"/>
      <c r="M8" s="14"/>
    </row>
    <row r="9" spans="1:13" s="15" customFormat="1" ht="24" customHeight="1" x14ac:dyDescent="0.25">
      <c r="A9" s="9">
        <v>5</v>
      </c>
      <c r="B9" s="9">
        <v>5</v>
      </c>
      <c r="C9" s="10" t="s">
        <v>15</v>
      </c>
      <c r="D9" s="11">
        <f>'[1]BẢNG CHẠY SỐ'!C6</f>
        <v>116</v>
      </c>
      <c r="E9" s="12">
        <f>'[1]BẢNG CHẠY SỐ'!H6</f>
        <v>8700000</v>
      </c>
      <c r="F9" s="12">
        <f>'[1]BẢNG CHẠY SỐ'!I6</f>
        <v>43500000</v>
      </c>
      <c r="G9" s="13">
        <f>'[1]BẢNG CHẠY SỐ'!J6</f>
        <v>11700000</v>
      </c>
      <c r="H9" s="13">
        <v>2610000</v>
      </c>
      <c r="I9" s="13">
        <f>'[1]BẢNG CHẠY SỐ'!K6</f>
        <v>1160000</v>
      </c>
      <c r="J9" s="12">
        <f t="shared" si="0"/>
        <v>65060000</v>
      </c>
      <c r="K9" s="14"/>
      <c r="L9" s="14"/>
      <c r="M9" s="14"/>
    </row>
    <row r="10" spans="1:13" s="15" customFormat="1" ht="24" customHeight="1" x14ac:dyDescent="0.25">
      <c r="A10" s="9">
        <v>6</v>
      </c>
      <c r="B10" s="9">
        <v>6</v>
      </c>
      <c r="C10" s="10" t="s">
        <v>16</v>
      </c>
      <c r="D10" s="11">
        <f>'[1]BẢNG CHẠY SỐ'!C7</f>
        <v>157</v>
      </c>
      <c r="E10" s="12">
        <f>'[1]BẢNG CHẠY SỐ'!H7</f>
        <v>11775000</v>
      </c>
      <c r="F10" s="12">
        <f>'[1]BẢNG CHẠY SỐ'!I7</f>
        <v>58875000</v>
      </c>
      <c r="G10" s="13">
        <f>'[1]BẢNG CHẠY SỐ'!J7</f>
        <v>4680000</v>
      </c>
      <c r="H10" s="13">
        <v>3532500</v>
      </c>
      <c r="I10" s="13">
        <f>'[1]BẢNG CHẠY SỐ'!K7</f>
        <v>1570000</v>
      </c>
      <c r="J10" s="12">
        <f t="shared" si="0"/>
        <v>76900000</v>
      </c>
      <c r="K10" s="14"/>
      <c r="L10" s="14"/>
      <c r="M10" s="14"/>
    </row>
    <row r="11" spans="1:13" s="15" customFormat="1" ht="24" customHeight="1" x14ac:dyDescent="0.25">
      <c r="A11" s="9">
        <v>7</v>
      </c>
      <c r="B11" s="9">
        <v>7</v>
      </c>
      <c r="C11" s="10" t="s">
        <v>17</v>
      </c>
      <c r="D11" s="11">
        <f>'[1]BẢNG CHẠY SỐ'!C8</f>
        <v>115</v>
      </c>
      <c r="E11" s="12">
        <f>'[1]BẢNG CHẠY SỐ'!H8</f>
        <v>8625000</v>
      </c>
      <c r="F11" s="12">
        <f>'[1]BẢNG CHẠY SỐ'!I8</f>
        <v>43125000</v>
      </c>
      <c r="G11" s="13">
        <f>'[1]BẢNG CHẠY SỐ'!J8</f>
        <v>7020000</v>
      </c>
      <c r="H11" s="13">
        <v>2587500</v>
      </c>
      <c r="I11" s="13">
        <f>'[1]BẢNG CHẠY SỐ'!K8</f>
        <v>1150000</v>
      </c>
      <c r="J11" s="12">
        <f t="shared" si="0"/>
        <v>59920000</v>
      </c>
      <c r="K11" s="14"/>
      <c r="L11" s="14"/>
      <c r="M11" s="14"/>
    </row>
    <row r="12" spans="1:13" s="15" customFormat="1" ht="24" customHeight="1" x14ac:dyDescent="0.25">
      <c r="A12" s="9">
        <v>8</v>
      </c>
      <c r="B12" s="9">
        <v>8</v>
      </c>
      <c r="C12" s="10" t="s">
        <v>18</v>
      </c>
      <c r="D12" s="11">
        <f>'[1]BẢNG CHẠY SỐ'!C9</f>
        <v>133</v>
      </c>
      <c r="E12" s="12">
        <f>'[1]BẢNG CHẠY SỐ'!H9</f>
        <v>9975000</v>
      </c>
      <c r="F12" s="12">
        <f>'[1]BẢNG CHẠY SỐ'!I9</f>
        <v>49875000</v>
      </c>
      <c r="G12" s="13">
        <f>'[1]BẢNG CHẠY SỐ'!J9</f>
        <v>3510000</v>
      </c>
      <c r="H12" s="13">
        <v>2992500</v>
      </c>
      <c r="I12" s="13">
        <f>'[1]BẢNG CHẠY SỐ'!K9</f>
        <v>1330000</v>
      </c>
      <c r="J12" s="12">
        <f t="shared" si="0"/>
        <v>64690000</v>
      </c>
      <c r="K12" s="14"/>
      <c r="L12" s="14"/>
      <c r="M12" s="14"/>
    </row>
    <row r="13" spans="1:13" s="15" customFormat="1" ht="24" customHeight="1" x14ac:dyDescent="0.25">
      <c r="A13" s="9">
        <v>9</v>
      </c>
      <c r="B13" s="9">
        <v>9</v>
      </c>
      <c r="C13" s="10" t="s">
        <v>19</v>
      </c>
      <c r="D13" s="11">
        <f>'[1]BẢNG CHẠY SỐ'!C10</f>
        <v>122</v>
      </c>
      <c r="E13" s="12">
        <f>'[1]BẢNG CHẠY SỐ'!H10</f>
        <v>9150000</v>
      </c>
      <c r="F13" s="12">
        <f>'[1]BẢNG CHẠY SỐ'!I10</f>
        <v>45750000</v>
      </c>
      <c r="G13" s="13">
        <f>'[1]BẢNG CHẠY SỐ'!J10</f>
        <v>7020000</v>
      </c>
      <c r="H13" s="13">
        <v>2745000</v>
      </c>
      <c r="I13" s="13">
        <f>'[1]BẢNG CHẠY SỐ'!K10</f>
        <v>0</v>
      </c>
      <c r="J13" s="12">
        <f t="shared" si="0"/>
        <v>61920000</v>
      </c>
      <c r="K13" s="14"/>
      <c r="L13" s="14"/>
      <c r="M13" s="14"/>
    </row>
    <row r="14" spans="1:13" s="15" customFormat="1" ht="24" customHeight="1" x14ac:dyDescent="0.25">
      <c r="A14" s="9">
        <v>10</v>
      </c>
      <c r="B14" s="9">
        <v>10</v>
      </c>
      <c r="C14" s="10" t="s">
        <v>20</v>
      </c>
      <c r="D14" s="11">
        <f>'[1]BẢNG CHẠY SỐ'!C11</f>
        <v>77</v>
      </c>
      <c r="E14" s="12">
        <f>'[1]BẢNG CHẠY SỐ'!H11</f>
        <v>5775000</v>
      </c>
      <c r="F14" s="12">
        <f>'[1]BẢNG CHẠY SỐ'!I11</f>
        <v>28875000</v>
      </c>
      <c r="G14" s="13">
        <f>'[1]BẢNG CHẠY SỐ'!J11</f>
        <v>7020000</v>
      </c>
      <c r="H14" s="13">
        <v>1732500</v>
      </c>
      <c r="I14" s="13">
        <f>'[1]BẢNG CHẠY SỐ'!K11</f>
        <v>770000</v>
      </c>
      <c r="J14" s="12">
        <f t="shared" si="0"/>
        <v>42440000</v>
      </c>
      <c r="K14" s="14"/>
      <c r="L14" s="14"/>
      <c r="M14" s="14"/>
    </row>
    <row r="15" spans="1:13" s="15" customFormat="1" ht="24" customHeight="1" x14ac:dyDescent="0.25">
      <c r="A15" s="9">
        <v>11</v>
      </c>
      <c r="B15" s="9">
        <v>11</v>
      </c>
      <c r="C15" s="10" t="s">
        <v>21</v>
      </c>
      <c r="D15" s="11">
        <v>159</v>
      </c>
      <c r="E15" s="12">
        <v>11925000</v>
      </c>
      <c r="F15" s="12">
        <v>59625000</v>
      </c>
      <c r="G15" s="13"/>
      <c r="H15" s="13">
        <v>3577500</v>
      </c>
      <c r="I15" s="13">
        <v>1590000</v>
      </c>
      <c r="J15" s="12">
        <f t="shared" si="0"/>
        <v>73140000</v>
      </c>
      <c r="K15" s="14"/>
      <c r="L15" s="14"/>
      <c r="M15" s="14"/>
    </row>
    <row r="16" spans="1:13" s="15" customFormat="1" ht="24" customHeight="1" x14ac:dyDescent="0.25">
      <c r="A16" s="9">
        <v>12</v>
      </c>
      <c r="B16" s="9">
        <v>12</v>
      </c>
      <c r="C16" s="10" t="s">
        <v>22</v>
      </c>
      <c r="D16" s="11">
        <f>'[1]BẢNG CHẠY SỐ'!C13</f>
        <v>111</v>
      </c>
      <c r="E16" s="12">
        <f>'[1]BẢNG CHẠY SỐ'!H13</f>
        <v>8325000</v>
      </c>
      <c r="F16" s="12">
        <f>'[1]BẢNG CHẠY SỐ'!I13</f>
        <v>41625000</v>
      </c>
      <c r="G16" s="13">
        <f>'[1]BẢNG CHẠY SỐ'!J13</f>
        <v>7020000</v>
      </c>
      <c r="H16" s="13">
        <v>2497500</v>
      </c>
      <c r="I16" s="13">
        <f>'[1]BẢNG CHẠY SỐ'!K13</f>
        <v>0</v>
      </c>
      <c r="J16" s="12">
        <f t="shared" si="0"/>
        <v>56970000</v>
      </c>
      <c r="K16" s="14"/>
      <c r="L16" s="14"/>
      <c r="M16" s="14"/>
    </row>
    <row r="17" spans="1:13" s="15" customFormat="1" ht="24" customHeight="1" x14ac:dyDescent="0.25">
      <c r="A17" s="9">
        <v>13</v>
      </c>
      <c r="B17" s="9">
        <v>13</v>
      </c>
      <c r="C17" s="10" t="s">
        <v>23</v>
      </c>
      <c r="D17" s="11">
        <f>'[1]BẢNG CHẠY SỐ'!C14</f>
        <v>133</v>
      </c>
      <c r="E17" s="12">
        <f>'[1]BẢNG CHẠY SỐ'!H14</f>
        <v>9975000</v>
      </c>
      <c r="F17" s="12">
        <f>'[1]BẢNG CHẠY SỐ'!I14</f>
        <v>49875000</v>
      </c>
      <c r="G17" s="13">
        <f>'[1]BẢNG CHẠY SỐ'!J14</f>
        <v>7020000</v>
      </c>
      <c r="H17" s="13">
        <v>2992500</v>
      </c>
      <c r="I17" s="13">
        <f>'[1]BẢNG CHẠY SỐ'!K14</f>
        <v>1330000</v>
      </c>
      <c r="J17" s="12">
        <f t="shared" si="0"/>
        <v>68200000</v>
      </c>
      <c r="K17" s="14"/>
      <c r="L17" s="14"/>
      <c r="M17" s="14"/>
    </row>
    <row r="18" spans="1:13" s="15" customFormat="1" ht="24" customHeight="1" x14ac:dyDescent="0.25">
      <c r="A18" s="9">
        <v>14</v>
      </c>
      <c r="B18" s="9">
        <v>14</v>
      </c>
      <c r="C18" s="10" t="s">
        <v>24</v>
      </c>
      <c r="D18" s="11">
        <f>'[1]BẢNG CHẠY SỐ'!C15</f>
        <v>199</v>
      </c>
      <c r="E18" s="12">
        <f>'[1]BẢNG CHẠY SỐ'!H15</f>
        <v>14925000</v>
      </c>
      <c r="F18" s="12">
        <f>'[1]BẢNG CHẠY SỐ'!I15</f>
        <v>74625000</v>
      </c>
      <c r="G18" s="13">
        <f>'[1]BẢNG CHẠY SỐ'!J15</f>
        <v>1170000</v>
      </c>
      <c r="H18" s="13">
        <v>4477500</v>
      </c>
      <c r="I18" s="13">
        <f>'[1]BẢNG CHẠY SỐ'!K15</f>
        <v>1990000</v>
      </c>
      <c r="J18" s="12">
        <f t="shared" si="0"/>
        <v>92710000</v>
      </c>
      <c r="K18" s="14"/>
      <c r="L18" s="14"/>
      <c r="M18" s="14"/>
    </row>
    <row r="19" spans="1:13" s="15" customFormat="1" ht="24" customHeight="1" x14ac:dyDescent="0.25">
      <c r="A19" s="9">
        <v>15</v>
      </c>
      <c r="B19" s="9">
        <v>15</v>
      </c>
      <c r="C19" s="10" t="s">
        <v>25</v>
      </c>
      <c r="D19" s="11">
        <f>'[1]BẢNG CHẠY SỐ'!C16</f>
        <v>170</v>
      </c>
      <c r="E19" s="12">
        <f>'[1]BẢNG CHẠY SỐ'!H16</f>
        <v>12750000</v>
      </c>
      <c r="F19" s="12">
        <f>'[1]BẢNG CHẠY SỐ'!I16</f>
        <v>63750000</v>
      </c>
      <c r="G19" s="13">
        <f>'[1]BẢNG CHẠY SỐ'!J16</f>
        <v>5850000</v>
      </c>
      <c r="H19" s="13">
        <v>3825000</v>
      </c>
      <c r="I19" s="13">
        <f>'[1]BẢNG CHẠY SỐ'!K16</f>
        <v>1700000</v>
      </c>
      <c r="J19" s="12">
        <f t="shared" si="0"/>
        <v>84050000</v>
      </c>
      <c r="K19" s="14"/>
      <c r="L19" s="14"/>
      <c r="M19" s="14"/>
    </row>
    <row r="20" spans="1:13" s="15" customFormat="1" ht="24" customHeight="1" x14ac:dyDescent="0.25">
      <c r="A20" s="9">
        <v>16</v>
      </c>
      <c r="B20" s="9">
        <v>16</v>
      </c>
      <c r="C20" s="10" t="s">
        <v>26</v>
      </c>
      <c r="D20" s="11">
        <f>'[1]BẢNG CHẠY SỐ'!C17</f>
        <v>133</v>
      </c>
      <c r="E20" s="12">
        <f>'[1]BẢNG CHẠY SỐ'!H17</f>
        <v>9975000</v>
      </c>
      <c r="F20" s="12">
        <f>'[1]BẢNG CHẠY SỐ'!I17</f>
        <v>49875000</v>
      </c>
      <c r="G20" s="13">
        <f>'[1]BẢNG CHẠY SỐ'!J17</f>
        <v>4680000</v>
      </c>
      <c r="H20" s="13">
        <v>2992500</v>
      </c>
      <c r="I20" s="13">
        <f>'[1]BẢNG CHẠY SỐ'!K17</f>
        <v>0</v>
      </c>
      <c r="J20" s="12">
        <f t="shared" si="0"/>
        <v>64530000</v>
      </c>
      <c r="K20" s="14"/>
      <c r="L20" s="14"/>
      <c r="M20" s="14"/>
    </row>
    <row r="21" spans="1:13" s="15" customFormat="1" ht="24" customHeight="1" x14ac:dyDescent="0.25">
      <c r="A21" s="9">
        <v>17</v>
      </c>
      <c r="B21" s="9">
        <v>17</v>
      </c>
      <c r="C21" s="10" t="s">
        <v>27</v>
      </c>
      <c r="D21" s="11">
        <f>'[1]BẢNG CHẠY SỐ'!C18</f>
        <v>180</v>
      </c>
      <c r="E21" s="12">
        <f>'[1]BẢNG CHẠY SỐ'!H18</f>
        <v>13500000</v>
      </c>
      <c r="F21" s="12">
        <f>'[1]BẢNG CHẠY SỐ'!I18</f>
        <v>67500000</v>
      </c>
      <c r="G21" s="13">
        <f>'[1]BẢNG CHẠY SỐ'!J18</f>
        <v>5850000</v>
      </c>
      <c r="H21" s="13">
        <v>4050000</v>
      </c>
      <c r="I21" s="13">
        <f>'[1]BẢNG CHẠY SỐ'!K18</f>
        <v>1800000</v>
      </c>
      <c r="J21" s="12">
        <f t="shared" si="0"/>
        <v>88650000</v>
      </c>
      <c r="K21" s="14"/>
      <c r="L21" s="14"/>
      <c r="M21" s="14"/>
    </row>
    <row r="22" spans="1:13" customFormat="1" ht="24" customHeight="1" x14ac:dyDescent="0.25">
      <c r="A22" s="9">
        <v>18</v>
      </c>
      <c r="B22" s="9">
        <v>18</v>
      </c>
      <c r="C22" s="10" t="s">
        <v>28</v>
      </c>
      <c r="D22" s="11">
        <f>'[1]BẢNG CHẠY SỐ'!C19</f>
        <v>73</v>
      </c>
      <c r="E22" s="12">
        <f>'[1]BẢNG CHẠY SỐ'!H19</f>
        <v>5475000</v>
      </c>
      <c r="F22" s="12">
        <f>'[1]BẢNG CHẠY SỐ'!I19</f>
        <v>27375000</v>
      </c>
      <c r="G22" s="13">
        <f>'[1]BẢNG CHẠY SỐ'!J19</f>
        <v>3510000</v>
      </c>
      <c r="H22" s="13">
        <v>1642500</v>
      </c>
      <c r="I22" s="13">
        <f>'[1]BẢNG CHẠY SỐ'!K19</f>
        <v>730000</v>
      </c>
      <c r="J22" s="12">
        <f t="shared" si="0"/>
        <v>37090000</v>
      </c>
      <c r="K22" s="4"/>
      <c r="L22" s="4"/>
      <c r="M22" s="4"/>
    </row>
    <row r="23" spans="1:13" customFormat="1" ht="24" customHeight="1" x14ac:dyDescent="0.25">
      <c r="A23" s="9">
        <v>19</v>
      </c>
      <c r="B23" s="9">
        <v>19</v>
      </c>
      <c r="C23" s="10" t="s">
        <v>29</v>
      </c>
      <c r="D23" s="11">
        <f>'[1]BẢNG CHẠY SỐ'!C20</f>
        <v>113</v>
      </c>
      <c r="E23" s="12">
        <f>'[1]BẢNG CHẠY SỐ'!H20</f>
        <v>8475000</v>
      </c>
      <c r="F23" s="12">
        <f>'[1]BẢNG CHẠY SỐ'!I20</f>
        <v>42375000</v>
      </c>
      <c r="G23" s="13">
        <f>'[1]BẢNG CHẠY SỐ'!J20</f>
        <v>7020000</v>
      </c>
      <c r="H23" s="13">
        <v>2542500</v>
      </c>
      <c r="I23" s="13">
        <f>'[1]BẢNG CHẠY SỐ'!K20</f>
        <v>1130000</v>
      </c>
      <c r="J23" s="12">
        <f t="shared" si="0"/>
        <v>59000000</v>
      </c>
      <c r="K23" s="4"/>
      <c r="L23" s="4"/>
      <c r="M23" s="4"/>
    </row>
    <row r="24" spans="1:13" customFormat="1" ht="24" customHeight="1" x14ac:dyDescent="0.25">
      <c r="A24" s="9">
        <v>20</v>
      </c>
      <c r="B24" s="9">
        <v>20</v>
      </c>
      <c r="C24" s="10" t="s">
        <v>30</v>
      </c>
      <c r="D24" s="11">
        <f>'[1]BẢNG CHẠY SỐ'!C21</f>
        <v>753</v>
      </c>
      <c r="E24" s="12">
        <f>'[1]BẢNG CHẠY SỐ'!H21</f>
        <v>56475000</v>
      </c>
      <c r="F24" s="12">
        <f>'[1]BẢNG CHẠY SỐ'!I21</f>
        <v>282375000</v>
      </c>
      <c r="G24" s="13">
        <f>'[1]BẢNG CHẠY SỐ'!J21</f>
        <v>4680000</v>
      </c>
      <c r="H24" s="13">
        <v>16942500</v>
      </c>
      <c r="I24" s="13">
        <v>1139000</v>
      </c>
      <c r="J24" s="12">
        <f t="shared" si="0"/>
        <v>344669000</v>
      </c>
      <c r="K24" s="4"/>
      <c r="L24" s="4"/>
      <c r="M24" s="4"/>
    </row>
    <row r="25" spans="1:13" customFormat="1" ht="24" customHeight="1" x14ac:dyDescent="0.25">
      <c r="A25" s="9">
        <v>21</v>
      </c>
      <c r="B25" s="9">
        <v>21</v>
      </c>
      <c r="C25" s="10" t="s">
        <v>31</v>
      </c>
      <c r="D25" s="11">
        <f>'[1]BẢNG CHẠY SỐ'!C22</f>
        <v>172</v>
      </c>
      <c r="E25" s="12">
        <f>'[1]BẢNG CHẠY SỐ'!H22</f>
        <v>12900000</v>
      </c>
      <c r="F25" s="12">
        <f>'[1]BẢNG CHẠY SỐ'!I22</f>
        <v>64500000</v>
      </c>
      <c r="G25" s="13">
        <f>'[1]BẢNG CHẠY SỐ'!J22</f>
        <v>2340000</v>
      </c>
      <c r="H25" s="13">
        <v>3870000</v>
      </c>
      <c r="I25" s="13">
        <f>'[1]BẢNG CHẠY SỐ'!K22</f>
        <v>0</v>
      </c>
      <c r="J25" s="12">
        <f t="shared" si="0"/>
        <v>79740000</v>
      </c>
      <c r="K25" s="4"/>
      <c r="L25" s="4"/>
      <c r="M25" s="4"/>
    </row>
    <row r="26" spans="1:13" customFormat="1" x14ac:dyDescent="0.25">
      <c r="A26" s="9">
        <v>22</v>
      </c>
      <c r="B26" s="9">
        <v>22</v>
      </c>
      <c r="C26" s="17" t="s">
        <v>32</v>
      </c>
      <c r="D26" s="11">
        <f>'[1]BẢNG CHẠY SỐ'!C23</f>
        <v>172</v>
      </c>
      <c r="E26" s="12">
        <f>'[1]BẢNG CHẠY SỐ'!H23</f>
        <v>12900000</v>
      </c>
      <c r="F26" s="12">
        <f>'[1]BẢNG CHẠY SỐ'!I23</f>
        <v>64500000</v>
      </c>
      <c r="G26" s="13">
        <f>'[1]BẢNG CHẠY SỐ'!J23</f>
        <v>7020000</v>
      </c>
      <c r="H26" s="13">
        <v>3870000</v>
      </c>
      <c r="I26" s="13">
        <f>'[1]BẢNG CHẠY SỐ'!K23</f>
        <v>0</v>
      </c>
      <c r="J26" s="12">
        <f t="shared" si="0"/>
        <v>84420000</v>
      </c>
      <c r="K26" s="4"/>
      <c r="L26" s="4"/>
      <c r="M26" s="4"/>
    </row>
    <row r="27" spans="1:13" s="15" customFormat="1" ht="24" customHeight="1" x14ac:dyDescent="0.25">
      <c r="A27" s="9">
        <v>23</v>
      </c>
      <c r="B27" s="9">
        <v>23</v>
      </c>
      <c r="C27" s="10" t="s">
        <v>33</v>
      </c>
      <c r="D27" s="11">
        <f>'[1]BẢNG CHẠY SỐ'!C24</f>
        <v>3</v>
      </c>
      <c r="E27" s="12">
        <f>'[1]BẢNG CHẠY SỐ'!H24</f>
        <v>225000</v>
      </c>
      <c r="F27" s="12">
        <f>'[1]BẢNG CHẠY SỐ'!I24</f>
        <v>1125000</v>
      </c>
      <c r="G27" s="13">
        <f>'[1]BẢNG CHẠY SỐ'!J24</f>
        <v>9360000</v>
      </c>
      <c r="H27" s="13">
        <v>67500</v>
      </c>
      <c r="I27" s="13">
        <f>'[1]BẢNG CHẠY SỐ'!K24</f>
        <v>30000</v>
      </c>
      <c r="J27" s="12">
        <f t="shared" si="0"/>
        <v>10740000</v>
      </c>
      <c r="K27" s="14"/>
      <c r="L27" s="14"/>
      <c r="M27" s="14"/>
    </row>
    <row r="28" spans="1:13" customFormat="1" ht="24" customHeight="1" x14ac:dyDescent="0.25">
      <c r="A28" s="9">
        <v>24</v>
      </c>
      <c r="B28" s="9">
        <v>24</v>
      </c>
      <c r="C28" s="10" t="s">
        <v>34</v>
      </c>
      <c r="D28" s="11">
        <f>'[1]BẢNG CHẠY SỐ'!C25</f>
        <v>59</v>
      </c>
      <c r="E28" s="12">
        <f>'[1]BẢNG CHẠY SỐ'!H25</f>
        <v>4425000</v>
      </c>
      <c r="F28" s="12">
        <f>'[1]BẢNG CHẠY SỐ'!I25</f>
        <v>22125000</v>
      </c>
      <c r="G28" s="13">
        <f>'[1]BẢNG CHẠY SỐ'!J25</f>
        <v>7020000</v>
      </c>
      <c r="H28" s="13">
        <v>1327500</v>
      </c>
      <c r="I28" s="13">
        <f>'[1]BẢNG CHẠY SỐ'!K25</f>
        <v>590000</v>
      </c>
      <c r="J28" s="12">
        <f t="shared" si="0"/>
        <v>34160000</v>
      </c>
      <c r="K28" s="4"/>
      <c r="L28" s="4"/>
      <c r="M28" s="4"/>
    </row>
    <row r="29" spans="1:13" s="15" customFormat="1" ht="31.5" customHeight="1" x14ac:dyDescent="0.25">
      <c r="A29" s="9">
        <v>25</v>
      </c>
      <c r="B29" s="9">
        <v>25</v>
      </c>
      <c r="C29" s="17" t="s">
        <v>35</v>
      </c>
      <c r="D29" s="11">
        <f>'[1]BẢNG CHẠY SỐ'!C26</f>
        <v>93</v>
      </c>
      <c r="E29" s="12">
        <f>'[1]BẢNG CHẠY SỐ'!H26</f>
        <v>6975000</v>
      </c>
      <c r="F29" s="12">
        <f>'[1]BẢNG CHẠY SỐ'!I26</f>
        <v>34875000</v>
      </c>
      <c r="G29" s="13">
        <f>'[1]BẢNG CHẠY SỐ'!J26</f>
        <v>3510000</v>
      </c>
      <c r="H29" s="13">
        <v>2092500</v>
      </c>
      <c r="I29" s="13">
        <f>'[1]BẢNG CHẠY SỐ'!K26</f>
        <v>1300000</v>
      </c>
      <c r="J29" s="12">
        <f t="shared" si="0"/>
        <v>46660000</v>
      </c>
      <c r="K29" s="14"/>
      <c r="L29" s="14"/>
      <c r="M29" s="14"/>
    </row>
    <row r="30" spans="1:13" s="22" customFormat="1" ht="26.25" customHeight="1" x14ac:dyDescent="0.25">
      <c r="A30" s="29" t="s">
        <v>36</v>
      </c>
      <c r="B30" s="29"/>
      <c r="C30" s="29"/>
      <c r="D30" s="18">
        <f t="shared" ref="D30:I30" si="1">SUM(D5:D29)</f>
        <v>4079</v>
      </c>
      <c r="E30" s="19">
        <f t="shared" si="1"/>
        <v>305925000</v>
      </c>
      <c r="F30" s="19">
        <f t="shared" si="1"/>
        <v>1529625000</v>
      </c>
      <c r="G30" s="19">
        <f t="shared" si="1"/>
        <v>148590000</v>
      </c>
      <c r="H30" s="19">
        <f t="shared" si="1"/>
        <v>91777500</v>
      </c>
      <c r="I30" s="19">
        <f t="shared" si="1"/>
        <v>22289000</v>
      </c>
      <c r="J30" s="20">
        <f>E30+F30+G30+I30+H30</f>
        <v>2098206500</v>
      </c>
      <c r="K30" s="21"/>
      <c r="L30" s="21"/>
      <c r="M30" s="21"/>
    </row>
  </sheetData>
  <mergeCells count="4">
    <mergeCell ref="A1:J1"/>
    <mergeCell ref="A2:J2"/>
    <mergeCell ref="A3:J3"/>
    <mergeCell ref="A30:C3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TG</cp:lastModifiedBy>
  <dcterms:created xsi:type="dcterms:W3CDTF">2025-11-10T10:39:45Z</dcterms:created>
  <dcterms:modified xsi:type="dcterms:W3CDTF">2025-11-11T01:43:29Z</dcterms:modified>
</cp:coreProperties>
</file>