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ÀI LIỆU PHƯỜNG PHÙ LIỄN\BÁO CÁO\2026\"/>
    </mc:Choice>
  </mc:AlternateContent>
  <bookViews>
    <workbookView xWindow="0" yWindow="0" windowWidth="24000" windowHeight="9630" firstSheet="2" activeTab="5"/>
  </bookViews>
  <sheets>
    <sheet name="1-Kết quả NV tháng 8" sheetId="1" r:id="rId1"/>
    <sheet name="2-Tiến độ giải ngân" sheetId="2" r:id="rId2"/>
    <sheet name="3-Các chỉ tiêu KT-XH" sheetId="4" r:id="rId3"/>
    <sheet name="4-Chi tiết thu ngân sách" sheetId="6" r:id="rId4"/>
    <sheet name="5-Phương hướng, nhiệm vụ T9 " sheetId="9" r:id="rId5"/>
    <sheet name="6-Kịch bản GPMB" sheetId="10" r:id="rId6"/>
  </sheets>
  <definedNames>
    <definedName name="_xlnm.Print_Titles" localSheetId="0">'1-Kết quả NV tháng 8'!$4:$4</definedName>
    <definedName name="_xlnm.Print_Titles" localSheetId="2">'3-Các chỉ tiêu KT-XH'!$4:$5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4" i="2" l="1"/>
  <c r="I24" i="2"/>
  <c r="H24" i="2"/>
  <c r="C24" i="2"/>
  <c r="K23" i="2"/>
  <c r="I23" i="2"/>
  <c r="H23" i="2"/>
  <c r="C23" i="2"/>
  <c r="K22" i="2"/>
  <c r="I22" i="2"/>
  <c r="H22" i="2"/>
  <c r="E22" i="2"/>
  <c r="K21" i="2"/>
  <c r="I21" i="2"/>
  <c r="H21" i="2"/>
  <c r="C21" i="2"/>
  <c r="K20" i="2"/>
  <c r="I20" i="2"/>
  <c r="H20" i="2"/>
  <c r="K19" i="2"/>
  <c r="I19" i="2"/>
  <c r="H19" i="2"/>
  <c r="C19" i="2"/>
  <c r="K18" i="2"/>
  <c r="I18" i="2"/>
  <c r="H18" i="2"/>
  <c r="E18" i="2"/>
  <c r="K17" i="2"/>
  <c r="I17" i="2"/>
  <c r="H17" i="2"/>
  <c r="C17" i="2"/>
  <c r="K16" i="2"/>
  <c r="I16" i="2"/>
  <c r="H16" i="2"/>
  <c r="C16" i="2"/>
  <c r="K15" i="2"/>
  <c r="I15" i="2"/>
  <c r="H15" i="2"/>
  <c r="C15" i="2"/>
  <c r="K14" i="2"/>
  <c r="I14" i="2"/>
  <c r="H14" i="2"/>
  <c r="C14" i="2"/>
  <c r="K13" i="2"/>
  <c r="K9" i="2" s="1"/>
  <c r="I13" i="2"/>
  <c r="H13" i="2"/>
  <c r="K12" i="2"/>
  <c r="H12" i="2"/>
  <c r="C12" i="2"/>
  <c r="I12" i="2" s="1"/>
  <c r="K11" i="2"/>
  <c r="H11" i="2"/>
  <c r="C11" i="2"/>
  <c r="I11" i="2" s="1"/>
  <c r="K10" i="2"/>
  <c r="H10" i="2"/>
  <c r="C10" i="2"/>
  <c r="C9" i="2" s="1"/>
  <c r="I9" i="2" s="1"/>
  <c r="J9" i="2"/>
  <c r="H9" i="2"/>
  <c r="G9" i="2"/>
  <c r="F9" i="2"/>
  <c r="E9" i="2"/>
  <c r="D9" i="2"/>
  <c r="I10" i="2" l="1"/>
  <c r="G28" i="6" l="1"/>
  <c r="K28" i="6" s="1"/>
  <c r="L28" i="6" s="1"/>
  <c r="K27" i="6"/>
  <c r="L27" i="6" s="1"/>
  <c r="G27" i="6"/>
  <c r="I27" i="6" s="1"/>
  <c r="G22" i="6"/>
  <c r="C22" i="6"/>
  <c r="E21" i="6"/>
  <c r="E20" i="6"/>
  <c r="G19" i="6"/>
  <c r="C19" i="6"/>
  <c r="I18" i="6"/>
  <c r="G18" i="6"/>
  <c r="K18" i="6" s="1"/>
  <c r="L18" i="6" s="1"/>
  <c r="K17" i="6"/>
  <c r="L17" i="6" s="1"/>
  <c r="H17" i="6"/>
  <c r="G17" i="6"/>
  <c r="I17" i="6" s="1"/>
  <c r="G16" i="6"/>
  <c r="H16" i="6" s="1"/>
  <c r="G13" i="6"/>
  <c r="K13" i="6" s="1"/>
  <c r="L13" i="6" s="1"/>
  <c r="E13" i="6"/>
  <c r="D13" i="6"/>
  <c r="C13" i="6"/>
  <c r="H13" i="6" s="1"/>
  <c r="G10" i="6"/>
  <c r="K10" i="6" s="1"/>
  <c r="E10" i="6"/>
  <c r="D10" i="6"/>
  <c r="D9" i="6" s="1"/>
  <c r="D8" i="6" s="1"/>
  <c r="C10" i="6"/>
  <c r="H10" i="6" s="1"/>
  <c r="J9" i="6"/>
  <c r="J8" i="6" s="1"/>
  <c r="G9" i="6"/>
  <c r="G8" i="6" s="1"/>
  <c r="F9" i="6"/>
  <c r="F8" i="6" s="1"/>
  <c r="E9" i="6"/>
  <c r="L10" i="6" l="1"/>
  <c r="L9" i="6" s="1"/>
  <c r="K9" i="6"/>
  <c r="I9" i="6"/>
  <c r="I13" i="6"/>
  <c r="H27" i="6"/>
  <c r="H19" i="6"/>
  <c r="H22" i="6"/>
  <c r="I10" i="6"/>
  <c r="I28" i="6"/>
  <c r="H9" i="6"/>
  <c r="E8" i="6"/>
  <c r="I8" i="6" s="1"/>
  <c r="C9" i="6"/>
  <c r="C8" i="6" s="1"/>
  <c r="H8" i="6" s="1"/>
  <c r="I16" i="6"/>
  <c r="I19" i="6"/>
  <c r="I22" i="6"/>
  <c r="K16" i="6"/>
  <c r="H18" i="6"/>
  <c r="K19" i="6"/>
  <c r="L19" i="6" s="1"/>
  <c r="K22" i="6"/>
  <c r="L22" i="6" s="1"/>
  <c r="H28" i="6"/>
  <c r="L16" i="6" l="1"/>
  <c r="L8" i="6" s="1"/>
  <c r="K8" i="6"/>
  <c r="E11" i="10" l="1"/>
  <c r="E9" i="10"/>
  <c r="E8" i="10"/>
  <c r="E7" i="10"/>
  <c r="D6" i="10"/>
  <c r="C11" i="10" l="1"/>
  <c r="C10" i="10"/>
  <c r="C9" i="10"/>
  <c r="C8" i="10"/>
  <c r="C7" i="10"/>
</calcChain>
</file>

<file path=xl/sharedStrings.xml><?xml version="1.0" encoding="utf-8"?>
<sst xmlns="http://schemas.openxmlformats.org/spreadsheetml/2006/main" count="1640" uniqueCount="782">
  <si>
    <t>STT</t>
  </si>
  <si>
    <t>Thời hạn</t>
  </si>
  <si>
    <t>Đơn vị phối hợp</t>
  </si>
  <si>
    <t>Chỉ tiêu</t>
  </si>
  <si>
    <t>Đơn vị tính</t>
  </si>
  <si>
    <t>Kỳ báo cáo</t>
  </si>
  <si>
    <t>%</t>
  </si>
  <si>
    <t>Thu ngân sách nhà nước trên địa bàn theo phân cấp nguồn thu</t>
  </si>
  <si>
    <t>triệu đồng</t>
  </si>
  <si>
    <t>Giá trị sản phẩm ngành nông, lâm nghiệp và thủy sản</t>
  </si>
  <si>
    <t>Giá trị sản phẩm ngành công nghiệp - xây dựng</t>
  </si>
  <si>
    <t>Giá trị sản phẩm ngành dịch vụ</t>
  </si>
  <si>
    <t xml:space="preserve">Tỷ lệ giải ngân vốn đầu tư công </t>
  </si>
  <si>
    <t>Doanh nghiệp thành lập mới trên địa bàn</t>
  </si>
  <si>
    <t>Doanh nghiệp</t>
  </si>
  <si>
    <t xml:space="preserve">Số doanh nghiệp có hoạt động đổi mới sáng tạo </t>
  </si>
  <si>
    <t>Thu nhập bình quân đầu người tăng</t>
  </si>
  <si>
    <t>Hộ nghèo theo chuẩn nghèo quốc gia áp dụng giai đoạn 2022 - 2025</t>
  </si>
  <si>
    <t>Hộ</t>
  </si>
  <si>
    <t>Tỷ lệ gia đình văn hóa</t>
  </si>
  <si>
    <t>Trường học các cấp đạt chuẩn Quốc gia</t>
  </si>
  <si>
    <t>Trường</t>
  </si>
  <si>
    <t>Đầu tư cho 05 trường mỗi trường có 01 phòng học thông minh</t>
  </si>
  <si>
    <t>Phòng</t>
  </si>
  <si>
    <t xml:space="preserve">Tỷ lệ dân số tham gia bảo hiểm y tế </t>
  </si>
  <si>
    <t xml:space="preserve">Tỷ lệ lao động trong độ tuổi tham gia bảo hiểm xã hội </t>
  </si>
  <si>
    <t xml:space="preserve">Tỷ lệ phân loại rác thải tại nguồn, tỷ lệ thu gom chất thải rắn sinh hoạt </t>
  </si>
  <si>
    <t>Chỉ tiêu giao quân năm 2026 và công tác động viên, tuyển quân năm 2027</t>
  </si>
  <si>
    <t>Tổ dân phố không có tội phạm ma túy</t>
  </si>
  <si>
    <t xml:space="preserve">Tỷ lệ điều tra khám phá các loại tội phạm </t>
  </si>
  <si>
    <t>Tỷ lệ điều tra khám phá các loại tội phạm rất nghiêm trọng và đặc biệt nghiêm trọng</t>
  </si>
  <si>
    <t>Tỷ lệ hồ sơ giải quyết thủ tục hành chính xử lý đúng hạn</t>
  </si>
  <si>
    <t xml:space="preserve">Tỷ lệ hồ sơ trực tuyến toàn trình trên tổng hồ sơ giải quyết thủ tục hành chính toàn trình </t>
  </si>
  <si>
    <t>Năm</t>
  </si>
  <si>
    <t>ỦY BAN NHÂN DÂN
PHƯỜNG PHÙ LIỄN</t>
  </si>
  <si>
    <t>Nhiệm vụ trọng tâm</t>
  </si>
  <si>
    <t>Kết quả/
Sản phẩm</t>
  </si>
  <si>
    <t xml:space="preserve">Chỉ số cải cách hành chính (PAR Index) và Chỉ số hài lòng của người dân (SIPAS) </t>
  </si>
  <si>
    <t>Điểm</t>
  </si>
  <si>
    <t>&gt; 55</t>
  </si>
  <si>
    <t>&gt; 95</t>
  </si>
  <si>
    <t>&gt; 01</t>
  </si>
  <si>
    <t>&gt; 80</t>
  </si>
  <si>
    <t>&gt; 98</t>
  </si>
  <si>
    <t>Thuộc tốp 30 của thành phố</t>
  </si>
  <si>
    <t>Tháng, quý, năm</t>
  </si>
  <si>
    <t>Quý, năm</t>
  </si>
  <si>
    <t>-</t>
  </si>
  <si>
    <t>Đánh giá so với kịch bản</t>
  </si>
  <si>
    <t>Kế hoạch năm 2026</t>
  </si>
  <si>
    <t>Đơn vị tính: triệu đồng</t>
  </si>
  <si>
    <t>Nội dung</t>
  </si>
  <si>
    <t>Dự toán thu năm 2026 HĐND TP và HĐND phường giao</t>
  </si>
  <si>
    <t>(1)</t>
  </si>
  <si>
    <t>(2)</t>
  </si>
  <si>
    <t>(3)</t>
  </si>
  <si>
    <t>(5)</t>
  </si>
  <si>
    <t>(6)</t>
  </si>
  <si>
    <t>(7)</t>
  </si>
  <si>
    <t>(8)</t>
  </si>
  <si>
    <t>TỔNG CỘNG</t>
  </si>
  <si>
    <t xml:space="preserve">Thu từ khu vực kinh tế ngoài quốc doanh </t>
  </si>
  <si>
    <t>Thuế giá trị gia tăng + Thu nhập doanh nghiệp</t>
  </si>
  <si>
    <t>+</t>
  </si>
  <si>
    <t>Thuế cơ sở 5 thu</t>
  </si>
  <si>
    <t>Thuế thành phố thu</t>
  </si>
  <si>
    <t>Thuế tiêu thụ đặc biệt + Thuế tài nguyên</t>
  </si>
  <si>
    <t>Lệ phí trước bạ</t>
  </si>
  <si>
    <t>Thu phí, lệ phí</t>
  </si>
  <si>
    <t>Thuế sử dụng đất phi nông nghiệp</t>
  </si>
  <si>
    <t>Tiền cho thuê đất, thuê mặt nước</t>
  </si>
  <si>
    <t>Thu tiền sử dụng đất</t>
  </si>
  <si>
    <t>Dự án đấu giá trên địa bàn phường đã đầu tư cơ sở hạ tầng</t>
  </si>
  <si>
    <t xml:space="preserve">Đất xen kẹt </t>
  </si>
  <si>
    <t>Đất dôi dư</t>
  </si>
  <si>
    <t xml:space="preserve">Các khoản thu còn lại </t>
  </si>
  <si>
    <t>Thu khác ngân sách</t>
  </si>
  <si>
    <t>Thu từ quỹ đất công ích, hoa lợi công sản khác</t>
  </si>
  <si>
    <t>Đánh giá so với Kịch bản</t>
  </si>
  <si>
    <t>Xây dựng tầng 3, tầng 4 nhà lớp học, chức năng 04 tầng Trường Tiểu học Ngọc Sơn và các hạng mục phụ trợ</t>
  </si>
  <si>
    <t>Xây dựng nhà lớp học, chức năng và các hạng mục phụ trợ Trường Mầm non Hoa Mai</t>
  </si>
  <si>
    <t>Xây dựng nhà đa năng Trường THCS Bắc Hà và một số hạng mục phụ trợ</t>
  </si>
  <si>
    <t xml:space="preserve">Cải tạo một số nhà văn hóa trên địa bàn phường </t>
  </si>
  <si>
    <t>Cải tạo, nâng cấp đường vào Bệnh viện Phổi Hải Phòng</t>
  </si>
  <si>
    <t xml:space="preserve">Cải tạo, nâng cấp đường Khúc trì, vườn hoa tại khu vực Trường Mầm non Hướng Dương cũ và ngõ 41 đường Khúc Trì </t>
  </si>
  <si>
    <t>Đơn vị tính: Triệu đồng</t>
  </si>
  <si>
    <r>
      <t xml:space="preserve">Tóm tắt kết quả thực hiện của kỳ báo cáo, khó khăn vướng mắc </t>
    </r>
    <r>
      <rPr>
        <b/>
        <i/>
        <sz val="12"/>
        <rFont val="Times New Roman"/>
        <family val="1"/>
      </rPr>
      <t>(nếu có)</t>
    </r>
  </si>
  <si>
    <t xml:space="preserve">Kết quả thực hiện
 </t>
  </si>
  <si>
    <r>
      <t xml:space="preserve">Kiến nghị,
đề xuất 
</t>
    </r>
    <r>
      <rPr>
        <b/>
        <i/>
        <sz val="11"/>
        <color theme="1"/>
        <rFont val="Times New Roman"/>
        <family val="1"/>
      </rPr>
      <t>(Nếu có)</t>
    </r>
  </si>
  <si>
    <t>Kịch bản</t>
  </si>
  <si>
    <t>Kết quả thực hiện</t>
  </si>
  <si>
    <t>So sánh với Kế hoạch năm 
(%)</t>
  </si>
  <si>
    <r>
      <t>Tóm tắt kết quả thực hiện của kỳ báo cáo; khó khăn vướng mắc</t>
    </r>
    <r>
      <rPr>
        <b/>
        <i/>
        <sz val="10"/>
        <color theme="1"/>
        <rFont val="Times New Roman"/>
        <family val="1"/>
      </rPr>
      <t xml:space="preserve"> (nếu có)</t>
    </r>
  </si>
  <si>
    <r>
      <t xml:space="preserve">Tổng chi ngân sách </t>
    </r>
    <r>
      <rPr>
        <i/>
        <sz val="10"/>
        <color theme="1"/>
        <rFont val="Times New Roman"/>
        <family val="1"/>
      </rPr>
      <t>(đã trừ tiết kiệm 10% chi thường xuyên)</t>
    </r>
  </si>
  <si>
    <t xml:space="preserve">Kế hoạch </t>
  </si>
  <si>
    <t>VỐN NGÂN SÁCH CẤP XÃ</t>
  </si>
  <si>
    <t>Tổng số</t>
  </si>
  <si>
    <t>Trong đó</t>
  </si>
  <si>
    <t>TỔNG SỐ</t>
  </si>
  <si>
    <t xml:space="preserve">Xây dựng phòng chức năng và một số hạng mục phụ trợ Trường Tiểu học Kim Đồng </t>
  </si>
  <si>
    <t>Cải tạo, nâng cấp ngõ 26 đường Trần Nhân Tông</t>
  </si>
  <si>
    <t>Xây dựng cơ sở hạ tầng phục vụ đấu giá đất xen kẹt tại khu đất tại ngõ 63 Trần Tất Văn</t>
  </si>
  <si>
    <t>Đấu giá quyền sử dụng đất tại đường Tô Phong, Tổ dân phố Đẩu Sơn 1</t>
  </si>
  <si>
    <t>Xây dựng cơ sở hạ tầng phục vụ đấu giá đất xen kẹt tại đường Khúc Trì, giáp Trường Mầm non Hướng Dương</t>
  </si>
  <si>
    <t>Đấu giá quyền sử dụng đất tại đường Trần Nhội, TDP Đẩu Phượng 1</t>
  </si>
  <si>
    <t xml:space="preserve">Xây dựng hạ tầng kỹ thuật phục vụ đấu giá quyền sử dụng đất tại đường Quy Tức, Tổ dân phố Kiến Thiết </t>
  </si>
  <si>
    <t>Đấu giá quyền sử dụng đất tại ngõ 45 đường Lệ Tảo, Tổ dân phố Lệ Tảo 3</t>
  </si>
  <si>
    <t>Xây dựng Trụ sở UBND phường Phù Liễn (vốn CBĐT)</t>
  </si>
  <si>
    <t>Tiền sử dụng đất điều tiết ngân sách phường</t>
  </si>
  <si>
    <t>Kế hoạch đầu tư công năm 2026 
đã phân bổ chi tiết</t>
  </si>
  <si>
    <t>So sánh với Kế hoạch năm (%)</t>
  </si>
  <si>
    <t>TT</t>
  </si>
  <si>
    <r>
      <t xml:space="preserve">Bổ sung có mục tiêu từ NSTP </t>
    </r>
    <r>
      <rPr>
        <b/>
        <i/>
        <sz val="11"/>
        <color rgb="FF000000"/>
        <rFont val="Times New Roman"/>
        <family val="1"/>
      </rPr>
      <t>(nguồn XDCB tập trung)</t>
    </r>
  </si>
  <si>
    <t>(3)=(4)+(5)</t>
  </si>
  <si>
    <t>(4)</t>
  </si>
  <si>
    <t>(6)=(7)+(8)</t>
  </si>
  <si>
    <t>(9)=(6)/(3)</t>
  </si>
  <si>
    <t>(10)</t>
  </si>
  <si>
    <t>(11)</t>
  </si>
  <si>
    <t>(12)</t>
  </si>
  <si>
    <t>Kế hoạch</t>
  </si>
  <si>
    <t>(8)=(7)/(3)</t>
  </si>
  <si>
    <t>(9)=(7)/(5)</t>
  </si>
  <si>
    <t>(13)</t>
  </si>
  <si>
    <t>Tháng 8</t>
  </si>
  <si>
    <t>8 tháng</t>
  </si>
  <si>
    <t>Hết Quý III</t>
  </si>
  <si>
    <t>Tên dự án</t>
  </si>
  <si>
    <t>Quy mô</t>
  </si>
  <si>
    <t>Diện tích đã GPMB</t>
  </si>
  <si>
    <t>Diện tích còn lại phải GPMB</t>
  </si>
  <si>
    <t>Tiến độ thực hiện</t>
  </si>
  <si>
    <t>Thời gian hoàn thành</t>
  </si>
  <si>
    <t>Ghi chú</t>
  </si>
  <si>
    <t>Dự án đầu tư xây dựng tuyến đường nối Quốc lộ 5 với Quốc lộ 10 đoạn qua địa bàn quận Kiến An</t>
  </si>
  <si>
    <t>Vị trí đấu giá đất xen kẹt tại đường Tô Phong, tổ dân phố Đẩu Sơn 1 (điểm 1)</t>
  </si>
  <si>
    <t>Vị trí đấu giá đất xen kẹt tại ngõ 45 đường Lệ Tảo, tổ dân phố Lệ Tảo 3</t>
  </si>
  <si>
    <t>Vị trí đấu giá đất xen kẹt tại đường Quy Tức, tổ dân phố Kiến Thiết</t>
  </si>
  <si>
    <t>Vị trí đấu giá đất xen kẹt tại đường Tô Phong, tổ dân phố Đẩu Sơn 1 (điểm 2)</t>
  </si>
  <si>
    <t>Ước 
thực hiện tháng 8</t>
  </si>
  <si>
    <t>Lũy kế 
8 tháng</t>
  </si>
  <si>
    <t>So sánh của 8 tháng</t>
  </si>
  <si>
    <t>Tháng 9</t>
  </si>
  <si>
    <t>9 tháng</t>
  </si>
  <si>
    <t>Lũy kế
8 tháng</t>
  </si>
  <si>
    <t>So sánh của 
8 tháng</t>
  </si>
  <si>
    <t>Giải ngân đến hết 30/8/2026</t>
  </si>
  <si>
    <t>Dự báo khả năng hoàn thành mục tiêu đã đề ra
(tháng 8)</t>
  </si>
  <si>
    <t>Phối hợp với Sở Nội vụ thành phố Đo lường sự hài lòng của người dân đối với sự phục vụ của các cơ quan hành chính nhà nước năm 2026</t>
  </si>
  <si>
    <t>Kết quả đo lường sự hài lòng do thành phố công bố</t>
  </si>
  <si>
    <t>Quý III</t>
  </si>
  <si>
    <t>Tháng 8, Quý III</t>
  </si>
  <si>
    <t>Tiếp tục đôn đốc, tổng hợp minh chứng chính quyền thân thiện</t>
  </si>
  <si>
    <t>Công văn, báo cáo, tờ trình</t>
  </si>
  <si>
    <r>
      <t xml:space="preserve">Triển khai thực hiện Phong trào </t>
    </r>
    <r>
      <rPr>
        <i/>
        <sz val="11"/>
        <color theme="1"/>
        <rFont val="Times New Roman"/>
        <family val="1"/>
      </rPr>
      <t>“Văn hóa tiết kiệm, chống lãng phí”</t>
    </r>
  </si>
  <si>
    <t>Kế hoạch, công văn, báo cáo</t>
  </si>
  <si>
    <t>Tham mưu kiện toàn Ban quản lý, Tiểu ban Quản lý các di tích và xây dựng quy chế hoạt động của Ban quản lý di tích lịch sử văn hóa trên địa bàn</t>
  </si>
  <si>
    <t>Quyết định</t>
  </si>
  <si>
    <t>Tháng 8, 9</t>
  </si>
  <si>
    <t>Thực hiện rà soát tăng, giảm thẻ BHYT hàng tháng cho người từ đủ 60 -74, đối tượng Bảo trợ xã hội, đối tượng hưu trí xã hội</t>
  </si>
  <si>
    <t>Tờ trình;
Danh sách đề nghị cấp, thôi hưởng BHYT</t>
  </si>
  <si>
    <t>Triển khai kiện toàn Hội đồng xác định mức độ khuyết tật và thực hiện công tác xác định mức độ khuyết tật theo Thông tư số 19/2026/TT-BYT ngày 09/06/2026 của Bộ Y tế sửa đổi, bổ sung một số điều của Thông tư số 01/2019/TT-BLĐTBXH ngày 02/01/2019 của Bộ lao động - Thương binh và Xã hội quy định về việc xác định mức độ khuyết tật do Hội đồng xác định mức độ khuyết tật thực hiện.</t>
  </si>
  <si>
    <t>Tham mưu triển khai các chương trình, kế hoạch về y tế, dân số và chăm sóc sức khỏe Nhân dân; tăng cường tuyên truyền phòng, chống dịch bệnh và an toàn thực phẩm trên địa bàn.</t>
  </si>
  <si>
    <t>Công văn, Kế hoạch</t>
  </si>
  <si>
    <t>Thực hiện rà soát, lập danh sách và tổ chức chi trả đầy đủ, kịp thời các chế độ đối với người có công, bảo trợ xã hội và các đối tượng chính sách.</t>
  </si>
  <si>
    <t>Danh sách chi trả</t>
  </si>
  <si>
    <t>Tiếp nhận, hướng dẫn, giải quyết và tham mưu xử lý các hồ sơ, kiến nghị của công dân thuộc lĩnh vực người có công và chính sách xã hội.</t>
  </si>
  <si>
    <t>Công văn, Danh sách, Hồ sơ, tờ trình,</t>
  </si>
  <si>
    <t>Tổ chức hội nghị, giao chỉ tiêu phát triển Bảo hiểm để đảm bảo chỉ tiêu của thành phố giao theo Quyết định số 2531/QĐ-UBND ngày 01/07/2026. Tham mưu ban hành các văn bản giao chỉ tiêu cho các Tổ dân phố về phát triển Bảo hiểm xã hội</t>
  </si>
  <si>
    <t>Hội nghị, giấy mời, 
Kế hoạch, Báo cáo…</t>
  </si>
  <si>
    <t>Tham mưu tổ chức Hội nghị tổng kết năm học 2025-2026, phương hướng nhiệm vụ năm học 2026 -2027</t>
  </si>
  <si>
    <t>Kế hoạch, Thông báo, Công văn; Giấy mời</t>
  </si>
  <si>
    <t>Tham mưu công tác sáp nhập các cơ sở giáo dục trên địa bàn phường</t>
  </si>
  <si>
    <t>Đề án, Kế hoạch, Tờ trình, Công văn; Báo cáo</t>
  </si>
  <si>
    <t>Tham mưu văn bản chỉ đạo, triển khai thực hiện công tác giáo dục năm học 2026 - 2027</t>
  </si>
  <si>
    <t>Kế hoạch; Báo cáo; Công văn</t>
  </si>
  <si>
    <t>Kế hoạch kiểm tra liên ngành đối với các trường mầm non và cơ sở giáo dục mầm non độc lập trong dịp hè năm 2026</t>
  </si>
  <si>
    <t>Kế hoạch; Quyết định; Biên bản; Báo cáo</t>
  </si>
  <si>
    <t>Tham mưu công tác chuẩn bị khai giảng năm học mới, năm học 2026 - 2027</t>
  </si>
  <si>
    <t>Thực hiện công tác phổ cập giáo dục và xóa mù chữ trên địa bàn</t>
  </si>
  <si>
    <t>Hồ sơ Phổ cập</t>
  </si>
  <si>
    <t>Quý III, IV</t>
  </si>
  <si>
    <t>Triển khai kế hoạch tổ chức tuyên truyền và tổ chức các hoạt động chào mừng kỷ niệm các ngày lễ lớn trong tháng 8, 9 năm 2026</t>
  </si>
  <si>
    <t>Công văn, báo cáo</t>
  </si>
  <si>
    <t>Tháng 8,9</t>
  </si>
  <si>
    <t>Nghị quyết</t>
  </si>
  <si>
    <t>Tham mưu công tác tuyển sinh đầu cấp</t>
  </si>
  <si>
    <t>Quyết định, Công văn; Báo cáo</t>
  </si>
  <si>
    <t>Tháng 7, 8</t>
  </si>
  <si>
    <t>Tham mưu xây dựng, triển khai Kế hoạch chiến dịch 90 ngày làm sạch, làm giàu, chuẩn hóa dữ liệu của cơ sở dữ liệu chuyên ngành y tế và Chiến dịch 100 ngày tạo lập, cập nhật Sổ sức khỏe điện tử trên ứng dụng VNeID thông qua liên thông dữ liệu khám sức khỏe và dữ liệu khám bệnh, chữa bệnh trên địa bàn phường</t>
  </si>
  <si>
    <t xml:space="preserve">Tháng 8 </t>
  </si>
  <si>
    <t>Hướng dẫn các đơn vị xây dựng dự toán ngân sách năm 2027</t>
  </si>
  <si>
    <t>Công văn; 
Báo cáo</t>
  </si>
  <si>
    <t>Tổng hợp dự toán ngân sách cấp phường</t>
  </si>
  <si>
    <t xml:space="preserve">Văn bản; 
các biểu dự toán </t>
  </si>
  <si>
    <t>Tham mưu điều hành kịch bản thu ngân sách</t>
  </si>
  <si>
    <t>Báo cáo; các biểu tổng hợp</t>
  </si>
  <si>
    <t>Điều chỉnh dự toán ngân sách</t>
  </si>
  <si>
    <t xml:space="preserve">Tờ trình; Báo cáo;  Quyết định; Các biểu </t>
  </si>
  <si>
    <t>Theo dõi, tổng hợp tình hình thực hiện dự toán ngân sách</t>
  </si>
  <si>
    <t>Báo cáo</t>
  </si>
  <si>
    <t>Thẩm định dự toán, tham mưu bố trí kinh phí thực hiện các nhiệm vụ phát sinh theo chỉ đạo của cấp có thẩm quyền</t>
  </si>
  <si>
    <t>Báo cáo; Tờ trình; Quyết định; Bảng tổng hợp; Phụ lục</t>
  </si>
  <si>
    <t>Quản lý, tổng hợp và quyết toán nguồn kinh phí được cấp trên ủy quyền</t>
  </si>
  <si>
    <t>Báo cáo; Hồ sơ quyết toán; Các biểu quyết toán; Tờ trình</t>
  </si>
  <si>
    <t>Thẩm tra quyết toán vốn đầu tư dự án hoàn thành</t>
  </si>
  <si>
    <t>Báo cáo thẩm tra; Tờ trình; Quyết định; Biểu thẩm tra quyết toán</t>
  </si>
  <si>
    <t>Thẩm định phương án quản lý, sử dụng, xử lý tài sản công</t>
  </si>
  <si>
    <t>Báo cáo thẩm định; Tờ trình; Quyết định; Biên bản kiểm tra; Phương án xử lý tài sản</t>
  </si>
  <si>
    <t>Trình quyết định xử lý tài sản công thuộc thẩm quyền</t>
  </si>
  <si>
    <t>Tờ trình; Dự thảo Quyết định; Thông báo kết quả; Biên bản bàn giao; Biên bản thanh lý (nếu có)</t>
  </si>
  <si>
    <t>Thẩm định giá theo phân cấp</t>
  </si>
  <si>
    <t>Báo cáo thẩm định giá; Tờ trình; Công văn ; Biên bản họp; Kết luận định giá</t>
  </si>
  <si>
    <t>Báo cáo tổng hợp lĩnh vực tài chính - ngân sách theo yêu cầu của UBND phường, Sở Tài chính và cơ quan có thẩm quyền</t>
  </si>
  <si>
    <t>Báo cáo; Công văn; Các biểu tổng hợp số liệu</t>
  </si>
  <si>
    <t>Theo dõi, tổng hợp, đánh giá tình hình, kết quả thực hiện các chỉ tiêu về kinh tế: Giá trị sản phẩm ngành nông, lâm nghiệp và thủy sản; Giá trị sản phẩm ngành công nghiệp - xây dựng; Giá trị sản phẩm ngành dịch vụ;…</t>
  </si>
  <si>
    <t>Báo cáo; Biểu tổng hợp số liệu</t>
  </si>
  <si>
    <t>Lập, tổng hợp kế hoạch đầu tư công trung hạn giai đoạn 2026-2030; điều chỉnh kế hoạch đầu tư công năm 2026</t>
  </si>
  <si>
    <t xml:space="preserve">Tờ trình; Báo cáo thuyết minh;  Nghị quyết; Quyết định; Biểu; Công văn </t>
  </si>
  <si>
    <t>Theo dõi, tổng hợp tình hình thực hiện và giải ngân vốn đầu tư công</t>
  </si>
  <si>
    <t xml:space="preserve">Báo cáo; Công văn </t>
  </si>
  <si>
    <t>Thẩm tra, trình UBND phường phê duyệt chủ trương đầu tư và nhiệm vụ, dự toán dự án sử dụng vốn sự nghiệp</t>
  </si>
  <si>
    <t>Báo cáo thẩm tra, dự thảo Quyết định</t>
  </si>
  <si>
    <t>Tham mưu UBND phường phân bổ vốn cho các dự án sử dụng vốn sự nghiệp</t>
  </si>
  <si>
    <t>Dự thảo Quyết định, Biểu phân bổ vốn</t>
  </si>
  <si>
    <t>Tiếp nhận, giải quyết thủ tục đăng ký hộ kinh doanh, tổ hợp tác, hợp tác xã, liên hiệp hợp tác xã theo phân cấp</t>
  </si>
  <si>
    <t>Giấy chứng nhận; Thông báo; Công văn; Phiếu hướng dẫn hoàn thiện hồ sơ; Hồ sơ lưu</t>
  </si>
  <si>
    <t>Kiểm tra và tham mưu xử lý vi phạm đối với hộ kinh doanh theo Kế hoạch của UBND phường</t>
  </si>
  <si>
    <t>Thực hiện chế độ thông tin, báo cáo lĩnh vực kế hoạch, đầu tư công, đấu thầu, đăng ký kinh doanh theo quy định</t>
  </si>
  <si>
    <t>Báo cáo; Biểu tổng hợp; Công văn giải trình</t>
  </si>
  <si>
    <t>Rà soát, kiểm tra các chợ trên địa bàn phường</t>
  </si>
  <si>
    <t>Kế hoạch; Công văn triển khai; Công văn hướng dẫn; Báo cáo kết quả; Biểu tổng hợp</t>
  </si>
  <si>
    <t>Triển khai các văn bản chỉ đạo, hướng dẫn của cấp trên (UBND thành phố, Sở Công Thương); phối hợp tuyên truyền, phổ biến pháp luật trong lĩnh vực công thương</t>
  </si>
  <si>
    <t>Tài liệu tuyên truyền; Công văn hướng dẫn; Báo cáo kết quả</t>
  </si>
  <si>
    <t>Thực hiện chế độ thông tin, báo cáo lĩnh vực công thương theo quy định</t>
  </si>
  <si>
    <t>Triển khai thực hiện các nhiệm vụ khoa học, công nghệ, đổi mới sáng tạo và chuyển đổi số sử dụng ngân sách nhà nước</t>
  </si>
  <si>
    <t>Kế hoạch; Công văn triển khai; Báo cáo tiến độ; Báo cáo kết quả; Hồ sơ quyết toán (nếu có)</t>
  </si>
  <si>
    <t>Tiếp nhận và triển khai các mô hình, giải pháp khoa học công nghệ, đổi mới sáng tạo theo chỉ đạo của cấp trên</t>
  </si>
  <si>
    <t>Kế hoạch; Công văn triển khai; Báo cáo kết quả; Báo cáo đánh giá</t>
  </si>
  <si>
    <t>Theo dõi, tổng hợp và thực hiện chế độ báo cáo về khoa học, công nghệ và chuyển đổi số</t>
  </si>
  <si>
    <t>Hướng dẫn, quản lý và kiểm tra hoạt động của Tổ công nghệ số cộng đồng</t>
  </si>
  <si>
    <t>Triển khai thực hiện công tác quản lý nhà nước về tiêu chuẩn, đo lường, chất lượng; theo dõi, hướng dẫn, tổng hợp việc duy trì, cải tiến Hệ thống quản lý chất lượng theo TCVN ISO 9001 tại các cơ quan, đơn vị thuộc phường theo phân cấp</t>
  </si>
  <si>
    <t>Triển khai thực hiện công tác quản lý nhà nước về sở hữu trí tuệ theo phân cấp</t>
  </si>
  <si>
    <t>Công văn hướng dẫn; Báo cáo; Văn bản tham mưu; Công văn trả lời (nếu có)</t>
  </si>
  <si>
    <t>Theo dõi, đánh giá kết quả thực hiện các chỉ tiêu về khoa học, công nghệ, đổi mới sáng tạo và chuyển đổi số trên địa bàn</t>
  </si>
  <si>
    <t>Báo cáo đánh giá; Biểu tổng hợp chỉ tiêu; Công văn đôn đốc; Báo cáo chuyên đề</t>
  </si>
  <si>
    <t>Hướng dẫn thực hiện các nhiệm vụ về khoa học, công nghệ và chuyển đổi số</t>
  </si>
  <si>
    <t>Tham mưu ban hành quyết định công nhận kết quả trúng đấu giá đất xen kẹt tại khu đất tại ngõ 41 Khúc Trì, giáp Trường Mầm non Hướng Dương</t>
  </si>
  <si>
    <t>Đảm bảo trật tự đường hè, an toàn giao thông; tăng cường công tác kiểm tra, giám sát, kịp thời phát hiện và xử lý nghiêm các trường hợp vi phạm phát sinh trên địa bàn</t>
  </si>
  <si>
    <t>Đảm bảo đường thông, hè thoàng, không ùn tắc giao thông</t>
  </si>
  <si>
    <t>Tham mưu UBND phường cấp Giấy chứng nhận quyền sử dụng đất, quyền sở hữu tài sản gắn liền với đất cho hộ gia đình, cá nhân.</t>
  </si>
  <si>
    <t>Giấy chứng nhận</t>
  </si>
  <si>
    <t>Tiếp tục đẩy nhanh công tác giải phóng mặt bằng thực hiện Dự án đầu tư xây dựng tuyến đường nối Quốc lộ 5 với Quốc lộ 10 đoạn qua địa bàn quận Kiến An</t>
  </si>
  <si>
    <t>Tiếp tục đẩy nhanh công tác giải phóng mặt bằng thực hiện Dự án đầu tư xây dựng khu tái định cư 04 vị trí.</t>
  </si>
  <si>
    <t>Quyết định. Thông báo</t>
  </si>
  <si>
    <t>Tham mưu UBND phường cấp giấy phép xây dựng</t>
  </si>
  <si>
    <t>Giấy phép xây dựng</t>
  </si>
  <si>
    <t>Công tác bảo vệ môi trường</t>
  </si>
  <si>
    <t>Môi trường xanh, sạch, đẹp</t>
  </si>
  <si>
    <t>Tiếp tục thực hiện kê khai đăng ký đất đai theo hiện Kế hoạch số 150/KH-UBND ngày 24/4/2026 của Ủy ban nhân dân thành phố triển khai thực hiện công tác đo đạc, lập bản đồ địa chính, lập hồ sơ địa chính và hoàn thành cơ sở dữ liệu về đất đai trên địa bàn thành phố.</t>
  </si>
  <si>
    <t>Thông báo</t>
  </si>
  <si>
    <t>Hồ sơ;
Báo cáo</t>
  </si>
  <si>
    <t>Thành lập Đoàn kiểm tra công tác phân loại chất thải rắn sinh hoạt tại nguồn</t>
  </si>
  <si>
    <t>Quyết định, Kế hoạch</t>
  </si>
  <si>
    <t>Tham mưu UBND phường trình danh mục các dự án thu hồi đất phải thông qua Hội đồng nhân dân thành phố</t>
  </si>
  <si>
    <t>Tờ trình</t>
  </si>
  <si>
    <t>Theo dõi, đôn đốc các phòng, đơn vị thực hiện nhiệm vụ Ủy ban nhân dân thành phố giao trên Trang thông tin chỉ đạo điều hành của thành phố; tổng hợp kết quả thực hiện các chỉ tiêu, nhiệm vụ quý II báo cáo định kỳ, đột xuất theo quy định.</t>
  </si>
  <si>
    <t>100% nhiệm vụ báo cáo đúng hạn</t>
  </si>
  <si>
    <t>Thường xuyên</t>
  </si>
  <si>
    <t>Ban hành các Thông báo kết luận của Chủ tịch, các Phó Chủ tịch Ủy ban nhân dân phường tại các hội nghị, cuộc họp</t>
  </si>
  <si>
    <t>Thông báo kết luận</t>
  </si>
  <si>
    <t>Xây dựng lịch công tác tuần của Lãnh đạo Ủy ban nhân dân phường</t>
  </si>
  <si>
    <t>Thông báo lịch làm việc</t>
  </si>
  <si>
    <t>Đầu các tuần trong tháng</t>
  </si>
  <si>
    <t>Chuẩn bị nội dung, tài liệu phục vụ các kỳ họp HĐND, phiên họp UBND và các hội nghị, cuộc họp trên địa bàn.</t>
  </si>
  <si>
    <t>Văn bản</t>
  </si>
  <si>
    <t>Thực hiện quản lý văn bản đi, đến kịp thời, đúng quy trình; tăng cường sử dụng văn bản điện tử.</t>
  </si>
  <si>
    <t>- 100% văn bản điện tử ký số cá nhân; 
- 100% văn bản đi được gửi hoàn toàn dưới dạng điện tử</t>
  </si>
  <si>
    <t>Thực hiện các nhiệm vụ liên quan đến công tác bảo vệ Bí mật nhà nước</t>
  </si>
  <si>
    <t>Bảo đảm bí mật tuyệt đối</t>
  </si>
  <si>
    <t>Tham mưu giúp Đảng ủy UBND phường soạn thảo, ban hành các văn bản có liên quan đến công tác đảng và đảng viên</t>
  </si>
  <si>
    <t>Các văn bản</t>
  </si>
  <si>
    <t>Đảm bảo an toàn thông tin mạng</t>
  </si>
  <si>
    <t>Đường truyền mạng của phường được thông suốt</t>
  </si>
  <si>
    <t>- Tham mưu tổ chức tốt công tác tiếp công dân định kỳ và đột xuất.
- Theo dõi, đôn đốc việc giải quyết đơn thư khiếu nại, tố cáo, kiến nghị, phản ánh; hạn chế phát sinh điểm nóng.</t>
  </si>
  <si>
    <t xml:space="preserve">Kế hoạch, Thông báo </t>
  </si>
  <si>
    <t>Tham mưu tổ chức triển khai và thực hiện Kế hoạch tuyên truyền, phổ biến giáo dục pháp luật; theo dõi thi hành pháp luật và hòa giải ở cơ sở theo quy định</t>
  </si>
  <si>
    <t>- Kế hoạch;
- Các văn bản triển khai</t>
  </si>
  <si>
    <t>Tham mưu kiểm tra công tác xử phạt vi phạm hành chính và áp dụng các biện xử lý vi phạm hành chính</t>
  </si>
  <si>
    <t>Tham mưu thực hiện công tác chứng thực và đăng ký hộ tịch theo quy định pháp luật</t>
  </si>
  <si>
    <t>Hồ sơ thủ tục hành chính</t>
  </si>
  <si>
    <t xml:space="preserve">Tham mưu UBND phường quản lý nhà nước về công tác phòng, chống tham nhũng; thực hiện nhiệm vụ phòng, chống tham nhũng theo đúng quy định Luật phòng, chống tham nhũng năm 2018 </t>
  </si>
  <si>
    <t>Tham mưu triển khai hệ thống ra Quyết định (DSS) của phường</t>
  </si>
  <si>
    <t>Hệ thống DSS</t>
  </si>
  <si>
    <t>Chủ trì, tham mưu tổ chức, hướng dẫn, kiểm tra tính hợp lệ của hồ sơ thủ tục hành chính; theo dõi, đôn đốc, phối hợp giải quyết thủ tục hành chính đảm bảo tiến độ, thời hạn và chất lượng giải quyết hồ sơ trên Hệ thống một cửa điện tử thành phố Hải Phòng và Dịch vụ công Quốc gia.</t>
  </si>
  <si>
    <t>Chủ trì, tham mưu thực hiện công tác kiểm soát thủ tục hành chính; thực hiện cơ chế một cửa, một cửa liên thông; đề xuất các giải pháp đơn giản hóa thủ tục, rút ngắn thời gian giải quyết hồ sơ thủ tục hành chính.</t>
  </si>
  <si>
    <t>Chủ trì, tham mưu tiếp nhận, phân loại và theo dõi việc xử lý phản ánh, kiến nghị, khiếu nại liên quan đến thủ tục hành chính trên Cổng Dịch vụ công Quốc gia đảm bảo đúng quy định của pháp luật.</t>
  </si>
  <si>
    <t>Văn bản trả lời PAKN</t>
  </si>
  <si>
    <r>
      <t xml:space="preserve">Thực hiện các mô hình </t>
    </r>
    <r>
      <rPr>
        <i/>
        <sz val="11"/>
        <color theme="1"/>
        <rFont val="Times New Roman"/>
        <family val="1"/>
      </rPr>
      <t>“Hành chính công lưu động”; “Hỗ trợ người yếu thế trong thực hiện TTHC”; “Ngày thứ 6 không hẹn”; “Chính quyền thân thiện”…</t>
    </r>
  </si>
  <si>
    <t>Số lượt</t>
  </si>
  <si>
    <t>Quản trị, hướng dẫn, phản hồi thông tin tại nhóm Zalo Hỗ trợ Công dân phường, Zalo OA, Cổng TTĐT, fanpage Facebook …</t>
  </si>
  <si>
    <t>Hệ thống</t>
  </si>
  <si>
    <t>Quản trị hệ thống Quản lý văn bản HPNet, đăng tải tin bài, cập nhật banner sự kiện trên Cổng TTĐT phường</t>
  </si>
  <si>
    <r>
      <t xml:space="preserve">Quản trị, theo dõi sự cố hệ thống mạng UBND phường </t>
    </r>
    <r>
      <rPr>
        <i/>
        <sz val="11"/>
        <color theme="1"/>
        <rFont val="Times New Roman"/>
        <family val="1"/>
      </rPr>
      <t>(phối hợp Văn phòng HĐND và UBND phường)</t>
    </r>
  </si>
  <si>
    <t>Tuyên truyền, hướng dẫn các tổ chức, cá nhân thực hiện thủ tục hành chính tại Trung tâm; đăng ký tuyên truyền lồng ghép tại các Hội nghị của phường.</t>
  </si>
  <si>
    <t>Hội nghị</t>
  </si>
  <si>
    <t>Triển khai thực hiện công tác thông tin, tuyên truyền trên hệ thống phát thanh, Cổng Thông tin điện tử của phường và website: 
- Tuyên truyền tiếp xúc cử tri phục vụ Kỳ họp thường lệ giữa năm 2026 Hội đồng nhân dân thành phố khóa XVII của lãnh đạo thành phố;
- Tuyên truyền kỷ niệm Ngày Thương binh - Liệt sĩ (27/7), Cách mạng Tháng Tám (19/8), Quốc khánh (2/9); 
- Cập nhật tin, bài trên hệ thống phát thanh, Cổng thông tin điện tử và website; tuyên truyền nhiệm vụ chính trị, phát triển kinh tế - xã hội và duy trì hoạt động hiệu quả các kênh thông tin. Thông tin tình hình kinh tế - xã hội văn hoá của đất nước, thành phố và phường.</t>
  </si>
  <si>
    <t>Triển khai hiệu quả công tác thông tin, tuyên truyền.</t>
  </si>
  <si>
    <t>Tổ chức tuyên truyền cổ động trực quan và triển khai các hoạt động văn hóa, văn nghệ, thể dục thể thao chào mừng các ngày lễ lớn trong Quý III; các sự kiện chính trị, văn hóa - xã hội của đất nước, thành phố và phường như: kỷ niệm Ngày Thương binh - Liệt sĩ (27/7), Cách mạng tháng Tám (19/8), Quốc khánh 2/9 ....</t>
  </si>
  <si>
    <t>Triển khai treo băng rôn, khẩu hiệu, pano trên các tuyến đường chính…</t>
  </si>
  <si>
    <r>
      <t xml:space="preserve">Duy trì các lớp năng khiếu, thể thao thiếu nhi hè 2026 </t>
    </r>
    <r>
      <rPr>
        <i/>
        <sz val="11"/>
        <color theme="1"/>
        <rFont val="Times New Roman"/>
        <family val="1"/>
      </rPr>
      <t>(13 câu lạc bộ: bóng bàn, bóng đá, bóng rổ, cầu lông, cờ vua, võ cổ truyền, taekwondo, karate, nhảy hiện đại, dancesport, múa, MC, stem AI)</t>
    </r>
  </si>
  <si>
    <t>Tổ chức hiệu quả</t>
  </si>
  <si>
    <r>
      <t>Hưởng ứng cuộc thi</t>
    </r>
    <r>
      <rPr>
        <i/>
        <sz val="11"/>
        <color theme="1"/>
        <rFont val="Times New Roman"/>
        <family val="1"/>
      </rPr>
      <t xml:space="preserve"> “Đại sứ Văn hóa đọc năm 2026” </t>
    </r>
    <r>
      <rPr>
        <sz val="11"/>
        <color theme="1"/>
        <rFont val="Times New Roman"/>
        <family val="1"/>
      </rPr>
      <t>Sở Văn hóa và Thể thao phát động;</t>
    </r>
  </si>
  <si>
    <t>Đạt thành tích cao tại Cuộc thi</t>
  </si>
  <si>
    <t>Xây dựng dữ liệu Thư viện số</t>
  </si>
  <si>
    <t>Thư viện số hoạt động hiệu quả</t>
  </si>
  <si>
    <t>Duy trì hoạt động các câu lạc bộ thể dục thể thao; quản lý, khai thác hiệu quả Nhà thi đấu đa năng, Sân vận động và các công trình thể dục thể thao; bảo đảm cơ sở vật chất phục vụ luyện tập, thi đấu và tổ chức các hoạt động thể thao.</t>
  </si>
  <si>
    <t>Đáp ứng nhu cầu tập luyện, thi đấu</t>
  </si>
  <si>
    <t>Xây dựng vị trí việc làm, xin ý kiến thẩm định của phòng Văn hóa - Xã hội và các phòng, ban có liên quan theo quy định</t>
  </si>
  <si>
    <t>Triển khai đồng bộ, hiệu quả công tác Khuyến nông:
- Chỉ đạo sản xuất vụ Mùa: Hướng dẫn nông dân làm đất, gieo cấy đúng thời vụ, sử dụng giống lúa chất lượng cao và đẩy nhanh tiến độ sản xuất.
- Theo dõi, phòng trừ sâu bệnh: Kiểm tra đồng ruộng, dự báo dịch hại, hướng dẫn phòng trừ sâu bệnh và xử lý kịp thời các ổ dịch.
- Chuyển giao tiến bộ kỹ thuật: Tổ chức tập huấn, hướng dẫn áp dụng các tiến bộ kỹ thuật, sử dụng phân bón hợp lý và các mô hình canh tác bền vững.
- Thông tin, tuyên truyền: Tuyên truyền kỹ thuật sản xuất, phòng chống dịch hại, thiên tai và cập nhật kịp thời các khuyến cáo đến người dân.</t>
  </si>
  <si>
    <t>Thực hiện hiệu quả, góp phần nâng cao năng suất sản xuất</t>
  </si>
  <si>
    <t>Ra Nghị quyết lãnh đạo thực hiện nhiệm vụ thường xuyên tháng 8 và nghị quyết lãnh đạo thực hiện nhiệm vụ chuyên đề đối với các nhiệm vụ đột xuất.</t>
  </si>
  <si>
    <t>Làm tốt công tác chuẩn bị, hoàn thiện và củng cố hệ thống sổ sách, giáo án phục vụ hội thi sổ sách Quân sự, Hậu cần - Kỹ thuật, Chính trị</t>
  </si>
  <si>
    <t>Nắm kết quả thi vào các trường cao đẳng, đại học trong quân đội, và hoàn thiện hồ sơ nhập học cho công dân</t>
  </si>
  <si>
    <t>Tổ chức nhận bàn giao đất quốc phòng từ Ban Chỉ huy PTKV 1 - Gia Viên bảo đảm chặt chẽ</t>
  </si>
  <si>
    <r>
      <t xml:space="preserve">Kiện toàn biên chế, tổ chức Dân quân tự vệ phường sau sáp nhập Tổ dân phố </t>
    </r>
    <r>
      <rPr>
        <i/>
        <sz val="11"/>
        <color theme="1"/>
        <rFont val="Times New Roman"/>
        <family val="1"/>
      </rPr>
      <t>(19 Tổ đội trưởng dân quân tại chỗ)</t>
    </r>
  </si>
  <si>
    <t>Tổ dân phố không có ma tuý</t>
  </si>
  <si>
    <t>Giữ vững 10 TDP không ma tuý theo địa giới hành chính mới và xây dựng thêm 05 TDP không ma tuý trong quý III/2026</t>
  </si>
  <si>
    <t>Tỷ lệ điều tra khám phá các loại tội phạm</t>
  </si>
  <si>
    <t>&gt;80%</t>
  </si>
  <si>
    <t>Bảo đảm an ninh trật tự các hoạt động kỷ niệm, sự kiện chính trị, kinh tế, văn hóa, xã hội, đối ngoại quan trọng của đất nước, thành phố và phường</t>
  </si>
  <si>
    <t>Bảo đảm an ninh trật tự</t>
  </si>
  <si>
    <t>Nắm chắc tình hình an ninh tôn giáo tín ngưỡng, kịp thời báo cáo, tham mưu đề xuất giải quyết các hiện tượng tôn giáo, tà đạo phát sinh mới trên địa bàn; không để các đối tượng tập trung đông người sinh hoạt tôn giáo trái phép kéo dài mà chưa được phát hiện, ngăn chặn, xử lý</t>
  </si>
  <si>
    <t>Địa bàn đảm bảo an ninh, an toàn</t>
  </si>
  <si>
    <t>Phối hợp các phòng nghiệp vụ, Công an phường Kiến An quản lý, giám sát chặt chẽ số đối tượng chính trị, bất bình, bất mãn, đầu đơn khiếu kiện không để hình thành công khai tổ chức chính trị đối lập, tập trung đông người tiến hành các hoạt động chống phá Đảng, Nhà nước, gây phức tạp ANTT địa phương</t>
  </si>
  <si>
    <t>Tuần tra, chốt điểm đảm bảo trật tự đường hè trên các tuyến đường Trần Tất Văn, Phan Đăng Lưu, Nguyễn Lương Bằng…Chống ùn, tắc giờ cao điểm tại Ngã ba Quy Tức, Nguyễn Lương Bằng; Khu vực Chợ Gò Công; Cổng sân bay Kiến An, Bệnh viện Kiến An; Cổng trường Phan Đăng Lưu và trường THPT Kiến An. Đảm bảo ANTT; TTĐH các lễ, hội trên địa bàn</t>
  </si>
  <si>
    <t>Bảo đảm trật tự đường hè, trật tự công cộng</t>
  </si>
  <si>
    <t>Rà soát thiết bị Giám sát hành trình; Ghi nhận hình ảnh người lái xe loại xe kinh doanh vận tải</t>
  </si>
  <si>
    <t>Rà soát</t>
  </si>
  <si>
    <t>Công tác đăng ký, quản lý cư trú: đảm bảo tỷ lệ hồ sơ dịch vụ công trực tuyến 100%</t>
  </si>
  <si>
    <t>Tiếp tục thực hiện Chỉ thị số 17/CT-UBND ngày 14/11/2025 của UBND thành phố, duy trì không để xảy ra tình trạng tái lấn chiếm các tuyến đường Trần Nhân Tông; Nguyễn Lương Bằng; Phan Đăng Lưu; Hoàng Quốc Việt… đảm bảo TTCC-TTĐH trên địa bàn phường</t>
  </si>
  <si>
    <t>Tổ chức Lễ kỷ niệm 81 năm Ngày thành lập lực lượng CAND 19/8 và 21 năm Ngày hội toàn dân bảo vệ an ninh Tổ quốc</t>
  </si>
  <si>
    <t>Tổ chức thành công</t>
  </si>
  <si>
    <t>Triển khai thực hiện công tác Dân số, Trẻ em và Bảo trợ xã hội; Tăng cường truyền thông, rà soát, cập nhật và quản lý đối tượng theo quy định; thực hiện chế độ báo cáo định kỳ; tiếp nhận và hoàn thiện hồ sơ hỗ trợ theo Nghị quyết 49/2025/NQ-HĐND ngày 10/12/2025 của HĐND thành phố.</t>
  </si>
  <si>
    <t>- Tăng cường công tác tuyên truyền.
- Kế hoạch, Công văn, Báo cáo</t>
  </si>
  <si>
    <t>Tăng cường giám sát, điều tra dịch tễ, hướng dẫn các biện pháp phòng chống dịch bệnh; kịp thời phát hiện và xử lý các ca bệnh lẻ, không để bùng phát dịch trên địa bàn</t>
  </si>
  <si>
    <t>Không để dịch bệnh lớn xảy ra trên địa bàn</t>
  </si>
  <si>
    <t>Tháng 8, quý III</t>
  </si>
  <si>
    <t>Không để xảy ra vụ ngộ độc thực phẩm trên địa bàn</t>
  </si>
  <si>
    <t>100% điểm tiêm chủng thực hiện đúng quy định
100% phản ứng sau tiêm được điều tra</t>
  </si>
  <si>
    <t xml:space="preserve">Rà soát thông tin bệnh nhân bệnh không lây nhiễm mới phát hiện và cập nhật phần mềm </t>
  </si>
  <si>
    <t>100% bệnh nhân bệnh không lây nhiễm mới phát hiện được rà soát và cập nhật thông tin trên phần mềm</t>
  </si>
  <si>
    <t>Công tác bảo quản thuốc vắc xin</t>
  </si>
  <si>
    <t>Bảo quản thuốc, vắc xin 
đúng quy định. Đảm bảo
nhiệt độ, hạn dùng an toàn</t>
  </si>
  <si>
    <t>Hàng tháng</t>
  </si>
  <si>
    <t xml:space="preserve">Công tác thông báo thu hồi thuốc, mỹ phẩm </t>
  </si>
  <si>
    <t>Chưa phát hiện sản phẩm thuộc diện thu hồi trên địa bàn</t>
  </si>
  <si>
    <t>Tiếp tục triển khai thực hiện các chỉ tiêu, kế hoạch khám chữa bệnh ban đầu cho Nhân dân trên địa bàn phường. Đảm bảo công tác thường trực cấp cứu tại Trạm Y tế. Thực hiện đầy đủ, kịp thời các Kế hoạch</t>
  </si>
  <si>
    <t>Đảm bảo khám chữa bệnh ban đầu, trực cấp cứu và thực hiện các kế hoạch y tế.</t>
  </si>
  <si>
    <t>Ban Quản lý dự án ĐTXD (03 nhiệm vụ)</t>
  </si>
  <si>
    <t>Tuyên truyền, vận động các hộ dân có đất thu hồi đồng thuận phương án thực hiện Dự án đường nối Quốc lộ 5 - Quốc lộ 10</t>
  </si>
  <si>
    <t>Biên bản; Hội nghị</t>
  </si>
  <si>
    <t>Phối hợp với Phòng Xây dựng, Nông nghiệp và Môi trường thẩm định trình UBND phường phê duyệt phương án bồi thường, hỗ trợ và tái định cư</t>
  </si>
  <si>
    <r>
      <t xml:space="preserve">Giải ngân vốn đầu tư công đảm bảo kế hoạch được giao </t>
    </r>
    <r>
      <rPr>
        <i/>
        <sz val="11"/>
        <color theme="1"/>
        <rFont val="Times New Roman"/>
        <family val="1"/>
      </rPr>
      <t>(08 dự án chuyển tiếp, 10 dự án đang triển khai thi công)</t>
    </r>
  </si>
  <si>
    <t xml:space="preserve">Kết quả giải ngân đảm bảo so với kịch bản </t>
  </si>
  <si>
    <t>&gt;357,450</t>
  </si>
  <si>
    <t>&gt;100</t>
  </si>
  <si>
    <t>&gt;95,5</t>
  </si>
  <si>
    <t>&gt;56,8</t>
  </si>
  <si>
    <t>Hoàn thành</t>
  </si>
  <si>
    <t>Tỷ lệ điều tra khám phá các loại tội phạm rất nghiêm trọng và đặc biệt nghiêm trọng 100%</t>
  </si>
  <si>
    <t>Bảo đảm an toàn tuyệt đối các hoạt động, sự kiện chính trị, kinh tế, văn hóa, đối ngoại</t>
  </si>
  <si>
    <t>100% thiết bị Giám sát hành trình; Ghi nhận hình ảnh người lái xe loại xe kinh doanh vận tải đã được rà soát</t>
  </si>
  <si>
    <t xml:space="preserve"> Tỷ lệ hồ sơ dịch vụ công trực tuyến về đăng ký, quản lý cư trú đạt 100%</t>
  </si>
  <si>
    <t>- Tiếp tục thực hiện tốt Chỉ thị số 17/CT-UBND ngày 14/11/2025 của UBND thành phố, duy trì không để xảy ra tình trạng tái lấn chiếm các tuyến đường trên địa bàn,  tổ chức triển khai tuyên truyền, vận động, tuần tra, kiểm soát, thu giữ 02 xe đẩy, 04 biển quảng cáo, 01 ô dù, 05 bàn nhựa, 14 ghế, 01 thùng nhựa; lập biên bản xử phạt 23 trường hợp vi phạm lỗi dừng, đỗ xe trái quy định = 16.5000.000đ; 
- Tổ chức thành công Hội nghị sơ kết 01 tháng cao điểm thực hiện Chỉ thị số 17/CT-UBND.</t>
  </si>
  <si>
    <r>
      <t>Tiếp tục duy trì mô hình</t>
    </r>
    <r>
      <rPr>
        <i/>
        <sz val="11"/>
        <color theme="1"/>
        <rFont val="Times New Roman"/>
        <family val="1"/>
      </rPr>
      <t xml:space="preserve"> “Cổng trường ATGT” </t>
    </r>
    <r>
      <rPr>
        <sz val="11"/>
        <color theme="1"/>
        <rFont val="Times New Roman"/>
        <family val="1"/>
      </rPr>
      <t>100% các trường trên địa bàn; Phân công lực lượng ANCS đảm bảo ANTT tại các cổng trường giờ cao điểm phòng chống ùn tắc giao thông, tai nạn giao thông</t>
    </r>
  </si>
  <si>
    <r>
      <t>Tiếp tục duy trì có hiệu quả mô hình</t>
    </r>
    <r>
      <rPr>
        <i/>
        <sz val="11"/>
        <color theme="1"/>
        <rFont val="Times New Roman"/>
        <family val="1"/>
      </rPr>
      <t xml:space="preserve"> “Cổng trường ATGT”</t>
    </r>
    <r>
      <rPr>
        <sz val="11"/>
        <color theme="1"/>
        <rFont val="Times New Roman"/>
        <family val="1"/>
      </rPr>
      <t xml:space="preserve"> 100% các trường trên địa bàn, không để xảy ra tai nạn giao thông liên quan đến lứa tuổi học sinh, sinh viên; Phân công lực lượng ANCS đảm bảo ANTT tại các cổng trường giờ cao điểm phòng chống ùn tắc giao thông, tai nạn giao thông</t>
    </r>
  </si>
  <si>
    <t>Giấy mời số 343/GM-UBND ngày 11/8/2026</t>
  </si>
  <si>
    <t>Công an phường (12 nhiệm vụ)</t>
  </si>
  <si>
    <t>30/9/2026</t>
  </si>
  <si>
    <t>Các phòng, ban liên quan và Tổ dân phố</t>
  </si>
  <si>
    <t>Các phòng nghiệp vụ CATP</t>
  </si>
  <si>
    <t>Các phòng, ban liên quan và phòng nghiệp vụ CATP</t>
  </si>
  <si>
    <t>Các phòng, ban liên quan, Tổ dân phố và trường học</t>
  </si>
  <si>
    <t>Công an phường (11 nhiệm vụ)</t>
  </si>
  <si>
    <r>
      <t>Tiếp tục duy trì mô hình</t>
    </r>
    <r>
      <rPr>
        <i/>
        <sz val="11"/>
        <color theme="1"/>
        <rFont val="Times New Roman"/>
        <family val="1"/>
      </rPr>
      <t xml:space="preserve"> “Cổng trường ATGT”</t>
    </r>
    <r>
      <rPr>
        <sz val="11"/>
        <color theme="1"/>
        <rFont val="Times New Roman"/>
        <family val="1"/>
      </rPr>
      <t xml:space="preserve"> 100% các trường trên địa bàn; Phân công lực lượng ANCS đảm bảo ANTT tại các cổng trường giờ cao điểm phòng chống ùn tắc giao thông, tai nạn giao thông</t>
    </r>
  </si>
  <si>
    <t>Đạt</t>
  </si>
  <si>
    <r>
      <t xml:space="preserve">Tổ chức bàn giao 100% chỉ tiêu giao quân năm 2026: 60 thanh niên </t>
    </r>
    <r>
      <rPr>
        <i/>
        <sz val="10"/>
        <color theme="1"/>
        <rFont val="Times New Roman"/>
        <family val="1"/>
      </rPr>
      <t>(trong đó, tham gia nghĩa vụ quân sự: 50 thanh niên; tham gia nghĩa vụ Công an nhân dân: 10 thanh niên)</t>
    </r>
  </si>
  <si>
    <t>52,63</t>
  </si>
  <si>
    <t>78,95</t>
  </si>
  <si>
    <t>- Sau sát nhập, hiện có 10 TDP không ma túy theo địa giới hành chính mới. 
- Hết Quý III/2026, phường giữ vững 10 TDP không ma tuý theo địa giới hành chính mới và xây dựng thêm 05 TDP không ma tuý.</t>
  </si>
  <si>
    <t>Tỷ lệ điều tra khám phá các loại tội phạm rất nghiêm trọng và đặc biệt nghiêm trọng trong tháng 8 đạt 100%</t>
  </si>
  <si>
    <t>Nghị quyết số 12A-NQ/CB ngày 06/8/2026 của Chi bộ về việc Lãnh đạo thực hiện hiệm vụ tháng 8/2026; Số 12B-NQ/CB ngày 06/8/2026 của Chi bộ Lãnh đạo phát huy giá trị văn hóa "Bộ đội Cụ hồ" thời kỳ mới trong LLVT phường</t>
  </si>
  <si>
    <t>Hoàn thành tốt nhiệm vụ</t>
  </si>
  <si>
    <t>Đang thực hiện</t>
  </si>
  <si>
    <t xml:space="preserve">Biên bản đang gửi Bộ CHQS thành phố </t>
  </si>
  <si>
    <t>Kế hoạch số 246/KH-BCH ngày 22/7/2026 Huấn luyện Dân quân tại chỗ phường Phù Liễn</t>
  </si>
  <si>
    <t>Nắm kết quả thi vào các trường cao đẳng, đại học trong quân đội và hoàn thiện hồ sơ nhập học cho công dân</t>
  </si>
  <si>
    <t>Có khả năng hoàn thành</t>
  </si>
  <si>
    <t>Ban Chỉ huy Quân sự phường ( 05 nhiệm vụ)</t>
  </si>
  <si>
    <t>Ra nghị quyết lãnh đạo thực hiện nhiệm vụ thường xuyên tháng 9 và nghị quyết lãnh đạo thực hiện nhiệm vụ chuyên đề đối với các nhiệm vụ đột xuất.</t>
  </si>
  <si>
    <t>Ban Xây dựng Đảng</t>
  </si>
  <si>
    <t>Xây dựng kế hoạch phúc tra nguồn công dân nhập ngũ năm 2027</t>
  </si>
  <si>
    <t>Công an, Tồ dân phố</t>
  </si>
  <si>
    <t>Làm tốt công tác chuẩn bị, hoàn thiện và củng cố hệ thống sổ sách, giáo án phục vụ hội thi sổ sách Quân sự, Hậu cần - Kỹ thuật, Chính trị sẵn sàng tham gia thi Quân khu</t>
  </si>
  <si>
    <t>Các Phòng, Ban Bộ CHQS thành phố</t>
  </si>
  <si>
    <t>Các học viện, nhà trường trong quân đội</t>
  </si>
  <si>
    <t>Ban Chỉ huy Quân sự phường (04 nhiệm vụ)</t>
  </si>
  <si>
    <t>Hồ sơ</t>
  </si>
  <si>
    <t>Hồ sơ, các văn bản</t>
  </si>
  <si>
    <t>Hồ sơ, Văn bản</t>
  </si>
  <si>
    <t>Hồ sơ, văn bản</t>
  </si>
  <si>
    <t>Hệ thống vận hành ổn định</t>
  </si>
  <si>
    <t>Kết quả giải quyết TTHC trên hệ thống (từ ngày 15/7/2026 đến ngày 14/8/2026)
- Kỳ trước chuyển sang: 182
- Tiếp nhận mới: 2389 (Hồ sơ trực tuyến : 2375, Hồ sơ trực tiếp: 14)
- Đã giải quyết: 2335
- Hồ sơ quá hạn: 0
- Hồ sơ đủ điều kiện thanh toán trực tuyến thành công: 1736/1736 = 100%
- Tỷ lệ số hóa kết quả giải quyết: 2335/2335 = 100%</t>
  </si>
  <si>
    <t>Thực hiện 02 ngày lưu động (25/7 và 15/8), 01 ngày tăng cường (08/8)</t>
  </si>
  <si>
    <t>Duy trì hệ thống</t>
  </si>
  <si>
    <t>01 hội nghị</t>
  </si>
  <si>
    <t>Các phòng chuyên môn</t>
  </si>
  <si>
    <t>Thực hiện các mô hình “Hành chính công lưu động”; “Hỗ trợ người yếu thế trong thực hiện TTHC”; “Ngày thứ 6 không hẹn”; “Chính quyền thân thiện”…</t>
  </si>
  <si>
    <t>Vượt</t>
  </si>
  <si>
    <t xml:space="preserve">- </t>
  </si>
  <si>
    <t>Từ ngày 15/7/2026 đến ngày 14/8/2026, tổng số hồ sơ giải quyết thủ tục hành chính xử lý đúng hạn là 2.335/2.335 hồ sơ = 100%.</t>
  </si>
  <si>
    <t>Từ ngày 15/7/2026 đến ngày 14/8/2026,  tổng số hồ sơ trực tuyến toàn trình trên tổng hồ sơ giải quyết thủ tục hành chính toàn trình là 1.736/1.736 hồ sơ = 100%.</t>
  </si>
  <si>
    <t>Đẩy mạnh công tác tuyên truyền các ngày lễ lớn, tổ chức các hoạt động văn hóa, văn nghệ, thể dục thể thao chào mừng kỷ niệm 81 năm Cách mạng Tháng Tám (19/8/1945 - 19/8/2026), Quốc khánh nước Cộng hòa xã hội chủ nghĩa Việt Nam (02/9/1945 - 02/9/2026) thời gian diễn ra 19h30 ngày 16/8/2026. Kế hoạch số 07/KH-TTDVSNC</t>
  </si>
  <si>
    <t>- Xây dựng dữ liệu số, nhập liệu đầu sách 6.445 cuốn
- Tham gia  cuộc thi: “Đại sứ Văn hóa đọc năm 2026” của Sở Văn hóa và Thể thao phát động vào ngày 25/05/2026. Dự kiến 15/8 thành phố công bố kết quả.</t>
  </si>
  <si>
    <t>Đẫ gửi 01 bài tham dự cuộc thi của học sinh trường THCS Trần Phú. Dự kiến 20/8/2026 công bố kết quả</t>
  </si>
  <si>
    <t>- Từ ngày 01/06 triển khai thành công 13 các CLB Bóng đá, bóng rổ, bóng bàn cầu lông, võ karate, võ cổ truyền, võ taekwondo, cờ vua; múa, nhảy hiện đại, MC.
- Kế hoạch Số 288/KH-UBND Tổ chức Cuộc thi Tài năng Công nghệ số mở rộng lần thứ Nhất, năm 2026 (Phu Lien Tech Open 2026)</t>
  </si>
  <si>
    <t>Trong tháng 8/2026, tập trung hướng dẫn, tuyên truyền và hỗ trợ người dân trong sản xuất nông nghiệp, chăn nuôi.
- Hướng dẫn chăm sóc, bón phân và phòng trừ sâu bệnh trên lúa Mùa, rau màu; thường xuyên kiểm tra tình hình sâu bệnh tại các xứ đồng.
- Hướng dẫn phòng trừ rầy nâu, rầy lưng trắng và ốc bươu vàng gây hại trên lúa.
- Tư vấn chống nóng, khử trùng, tiêu độc, phòng chống dịch bệnh và vận động tiêm phòng vắc xin cho đàn gia súc, gia cầm.
- Khảo sát, nắm tình hình tổng đàn gia súc, gia cầm và nuôi trồng thủy sản trên địa bàn.
- Tổ chức tập huấn, hướng dẫn trực tiếp tại hộ dân, ngoài đồng và ban hành các thông báo về chăm sóc, phòng trừ sâu bệnh, quản lý vật nuôi.
- Góp phần nâng cao kỹ thuật sản xuất, chủ động phòng ngừa sâu bệnh, dịch bệnh và nâng cao hiệu quả sản xuất nông nghiệp.</t>
  </si>
  <si>
    <t>- Tham mưu, phối hợp tổ chức Giải Bóng đá chào mừng kỷ niệm 81 năm Ngày truyền thống lực lượng An ninh Nhân dân và 21 năm “Ngày hội toàn dân bảo vệ an ninh Tổ quốc”. 
-  Tuyển chọn vận động viên tham gia Giải Cầu lông Thiếu niên, Nhi đồng thành phố Hải Phòng năm 2026, tổ chức từ ngày 14–16/8/2026. 
 - Tuyển chọn vận động viên tham gia Giải Bơi thiếu niên, nhi đồng và Bơi cứu đuối phòng, chống tai nạn thương tích trẻ em thành phố Hải Phòng năm 2026. Thời gian tổ chức thi đấu: 04 ngày (17-20/8/2026)  
 - Duy trì hoạt động các câu lạc bộ thể dục thể thao trên địa bàn. 
-  Quản lý, khai thác hiệu quả Nhà thi đấu đa năng, Sân vận động và các công trình thể thao. 
-  Bảo đảm cơ sở vật chất phục vụ tập luyện, thi đấu và tổ chức các hoạt động thể thao, đáp ứng nhu cầu của nhân dân.</t>
  </si>
  <si>
    <t>Đã hoàn thành gửi UBND phường và Phòng VH-XH tại tờ trình số 41/TTr-TTDVSNC</t>
  </si>
  <si>
    <t>Trung tâm Dịch vụ sự nghiệp công (08 nhiệm vụ)</t>
  </si>
  <si>
    <t>Trung tâm Phục vụ Hành chính công phường
(09 nhiệm vụ)</t>
  </si>
  <si>
    <t>Các phòng, đơn vị, tổ dân phố trên địa bàn phường</t>
  </si>
  <si>
    <t>Tuyên truyền kỷ niệm Quốc khánh nước Cộng hòa xã hội chủ nghĩa Việt Nam (02/9/1945 - 02/9/2026)</t>
  </si>
  <si>
    <t>Thực hiện hiệu quả, góp phần nâng cao năng suất sản xuất, đã hoàn thành trong quý III</t>
  </si>
  <si>
    <t>Triển khai thực hiện công tác thông tin, tuyên truyền trên hệ thống phát thanh, Cổng Thông tin điện tử của phường và website: nội dung dự trù CCHC, Phòng cháy chữa cháy, giải phóng mặt bằng</t>
  </si>
  <si>
    <t>Triển khai đồng bộ, hiệu quả công tác Khuyến nông:
*Về trồng trọt:
- Hướng dẫn nông dân chăm bón, đón đòng và phòng trừ sâu bệnh cho lúa Mùa 2026
- Hướng dẫn phòng trừ các loại sâu bệnh chính trên lúa như: sâu cuốn lá nhỏ, sâu đục thân 2 chấm, đạo ôn cổ bông, khô vằn, bạc lá.
- Thường xuyên thăm đồng, theo dõi và phát hiện sớm sâu bệnh trên lúa và rau màu.
*Về chăn nuôi:
-  Tăng cường giám sát đàn gia súc, gia cầm, kịp thời phát hiện các dấu hiệu bất thường.
-  Hướng dẫn gia cố chuồng trại, mái che và hệ thống thoát nước, chủ động phòng chống bão lũ, ngập úng.
- Thực hiện vệ sinh, tiêu độc khử trùng chuồng trại định kỳ.
- Hướng dẫn chăm sóc, nuôi dưỡng vật nuôi, bổ sung vitamin, khoáng chất, men tiêu hóa.
  - Quản lý môi trường chăn nuôi, thu gom xử lý chất thải, khơi thông cống rãnh, hạn chế nước đọng.
- Quản lý việc tái đàn và lựa chọn con giống bảo đảm chất lượng.
-  Hướng dẫn các hộ thực hiện chăn nuôi an toàn sinh học, chủ động phòng chống dịch bệnh.</t>
  </si>
  <si>
    <t>Trung tâm Dịch vụ sự nghiệp công (05 nhiệm vụ)</t>
  </si>
  <si>
    <t>57.43%</t>
  </si>
  <si>
    <t>70.30%</t>
  </si>
  <si>
    <t>74.65%</t>
  </si>
  <si>
    <t>80.60%</t>
  </si>
  <si>
    <t>75.92</t>
  </si>
  <si>
    <t>85.30</t>
  </si>
  <si>
    <t>Hết 
Quý III</t>
  </si>
  <si>
    <t>Vượt
0.29%</t>
  </si>
  <si>
    <t>Vượt
12.75%</t>
  </si>
  <si>
    <t xml:space="preserve">
Vượt
20.24%</t>
  </si>
  <si>
    <t>Vượt
238.18%</t>
  </si>
  <si>
    <t>Tổng chi ngân sách tháng 8 ước thực hiện 22.482 triệu đồng; lũy kế 8 tháng ước thực hiện 201.671 triệu/351.147 triệu đồng, bằng 57,4% dự toán HĐND thành phố và phường giao.</t>
  </si>
  <si>
    <t>Giá trị sản phẩm ngành nông, lâm nghiệp và thủy sản tháng 8 ước thực hiện 10.463 triệu đồng; lũy kế 8 tháng ước thực hiện  95.473 triệu/135.800 triệu đồng, bằng 70,3% kế hoạch năm 2026, vượt 0,3% so với kịch bản.</t>
  </si>
  <si>
    <t>Giá trị sản phẩm ngành công nghiệp - xây dựng tháng 8 ước thực hiện 282.471 triệu đồng; lũy kế 8 tháng ước thực hiện 2.097.785 triệu/2.810.000 triệu đồng, bằng 74,7% kế hoạch năm 2026, vượt 12,75% so với kịch bản.</t>
  </si>
  <si>
    <t>Giá trị sản phẩm ngành dịch vụ tháng 8 ước thực hiện 263.330 triệu đồng; lũy kế 8 tháng ước thực hiện 1.716.756 triệu/3.130.000 triệu đồng, bằng 80,6% kế hoạch năm 2026, vượt 20,24% so với kịch bản.</t>
  </si>
  <si>
    <t>Số doanh nghiệp thành lập mới trên địa bàn lũy kế 8 tháng là 186 doanh nghiệp, bằng 338.18% kế hoạch năm, vượt kịch bản</t>
  </si>
  <si>
    <t>Số doanh nghiệp có hoạt động đổi mới sáng tạo lũy kế 8 tháng là 12 doanh nghiệp, bằng 60% kế hoạch năm, đạt kịch bản</t>
  </si>
  <si>
    <t>Tính đến ngày 18/8/2026, trên địa bàn phường không có hộ nghèo</t>
  </si>
  <si>
    <t>Tỷ lệ phân loại rác thải tại nguồn, tỷ lệ thu gom chất thải rắn sinh hoạt đạt 100%</t>
  </si>
  <si>
    <r>
      <t xml:space="preserve">Ngày 13/5/2026, tổ chức thành công Lễ đón Bằng công nhận Trường Tiểu học đạt chuẩn Quốc gia và ra mắt mô hình </t>
    </r>
    <r>
      <rPr>
        <i/>
        <sz val="10"/>
        <color theme="1"/>
        <rFont val="Times New Roman"/>
        <family val="1"/>
      </rPr>
      <t>“Trường học Xã hội chủ nghĩa”</t>
    </r>
    <r>
      <rPr>
        <sz val="10"/>
        <color theme="1"/>
        <rFont val="Times New Roman"/>
        <family val="1"/>
      </rPr>
      <t xml:space="preserve"> tại Trường Tiểu học Lê Hồng Phong</t>
    </r>
  </si>
  <si>
    <t>Số người tham gia BHYT đạt 95,31% dân số</t>
  </si>
  <si>
    <t>Số người tham gia BHXH đạt 54,27% lực lượng lao động</t>
  </si>
  <si>
    <t>Ngày 16/7/2026, triển khai thông báo thu hồi đất 36 hộ đất nông nghiệp thuộc phạm vi thu hồi thực hiện dự án. Ngày 30/7/2026, hoàn thành giải phóng mặt bằng toàn bộ dự án với tổng diện tích là 1,18ha, tổng số tiền bồi thường hỗ trợ 9,4 tỷ đồng.</t>
  </si>
  <si>
    <t>Ngày 11/8/2026, ban hành thông báo tổ chức thực hiện điều tra, khảo sát, đo đạc, kiểm đếm, xác minh nguồn gốc đất, tài sản gắn liền với đất để thực hiện dự án.</t>
  </si>
  <si>
    <t>Đang rà soảt, quy chủ sử dụng đất</t>
  </si>
  <si>
    <r>
      <t>Dự án đầu tư xây dựng cơ sở hạ tầng các khu tái định cư tại các phường Kiến An, Phù Liễn</t>
    </r>
    <r>
      <rPr>
        <i/>
        <sz val="11"/>
        <rFont val="Times New Roman"/>
        <family val="1"/>
      </rPr>
      <t xml:space="preserve"> (04 vị trí)</t>
    </r>
  </si>
  <si>
    <t>Kết luận định giá số 05 ngày 05/8/2026;</t>
  </si>
  <si>
    <t>Công văn số 3161/UBND-KT ngày 11/8/2026;</t>
  </si>
  <si>
    <t>Kế hoạch số 299/KH-UBND ngày 14/8/2026;</t>
  </si>
  <si>
    <t>- Tờ trình số 117/TTr-UBND ngày 5/8/2026;
- Quyết định số 2168/QĐ-UBND ngày 11/8/2026;
- Quyết định số 2169/QĐ-UBND ngày 11/8/2026;
-Quyết định số 2170/QĐ-UBND ngày 11/8/2026;
- Quyết định số 2171/QĐ-UBND ngày 11/8/2026;</t>
  </si>
  <si>
    <t>Báo cáo tổng hợp tháng 8 của phòng</t>
  </si>
  <si>
    <t>- Tờ trình số 115/TTr-UBND ngày 5/8/2026 của UBND phường
- Tờ trình số 116/TTr-UBND ngày 5/8/2026;
- Tờ trình số 123/TTr-UBND ngày 14/8/2026;
- Quyết định số 2120/QĐ-UBND ngày 5/8/2026;
- Quyết định số 2123/QĐ-UBND ngày 5/8/2026;
- Quyết định số 2150/QĐ-UBND ngày 6/8/2026;
- Quyết định số 2161/QĐ-UBND ngày 10/8/2026;
- Quyết định số 2167/QĐ-UBND ngày 10/8/2026;
- Quyết định số 2156/QĐ-UBND ngày 7/8/2026;
- Quyết định số 2214/QĐ-UBND ngày 14/8/2026;
- Quyết định số 2215/QĐ-UBND ngày 14/8/2026;
- Quyết định số 2116/QĐ-UBND ngày 04/8/2026;
 - Quyết định số 2188/QĐ-UBND ngày 12/8/2026;
- Quyết định số 2213/QĐ-UBND ngày 14/8/2026;</t>
  </si>
  <si>
    <t>Quyết định số 2252/QĐ-UBND ngày 18/8/2026</t>
  </si>
  <si>
    <t xml:space="preserve">- Quyết định số 1902/QĐ-UBND ngày 10/7/2026;
- Tham mưu các văn bản thanh lý tài sản công là ô tô thuộc sở hữu nhà nước </t>
  </si>
  <si>
    <r>
      <t xml:space="preserve">Hướng dẫn trường Mần non Hoa Phượng bàn giao cơ sở nhà đất </t>
    </r>
    <r>
      <rPr>
        <i/>
        <sz val="11"/>
        <color theme="1"/>
        <rFont val="Times New Roman"/>
        <family val="1"/>
      </rPr>
      <t>(trường MN Nam Hà cũ)</t>
    </r>
    <r>
      <rPr>
        <sz val="11"/>
        <color theme="1"/>
        <rFont val="Times New Roman"/>
        <family val="1"/>
      </rPr>
      <t xml:space="preserve"> cho trường Mầm non Văn Đẩu</t>
    </r>
  </si>
  <si>
    <t>Công văn số 3165/UBND-KT ngày 11/8/2026</t>
  </si>
  <si>
    <t>Tờ trình số 124/TTr-UBND ngày 18/8/2026</t>
  </si>
  <si>
    <t xml:space="preserve">Công văn số 3126/UBND-KT ngày 07/8/2026 </t>
  </si>
  <si>
    <t xml:space="preserve"> - Quyết định số 2228, 2229,2230,2231,2232,2233/QĐ-UBND ngày 17/8/2026;
 - Quyết định số 2248,2250/QĐ-UBND ngày 18/8/2026</t>
  </si>
  <si>
    <t>Quyết định số 2271/QĐ-UBND ngày 19/8/2026</t>
  </si>
  <si>
    <t xml:space="preserve">Trong tháng 8 hoàn thành 47 hồ sơ, trong đó:
Chuyển đổi dữ liệu: 9; Giải thể, Phá sản, Xóa tên hộ kinh doanh: 7; Thành lập mới Hộ KD: 31
</t>
  </si>
  <si>
    <t>Kế hoạch số 300/KH-UBND ngày 14/8/2026</t>
  </si>
  <si>
    <t xml:space="preserve"> - Công văn 3262/UBND-KT ngày 17/8/2026;
 - Kế hoạch số 299/KH-UBND ngày 14/8/2026</t>
  </si>
  <si>
    <t xml:space="preserve"> - Báo cáo số 07/BC-KT ngày 29/7/2026;
- Biểu tổng hợp</t>
  </si>
  <si>
    <r>
      <t>Triển khai các văn bản chỉ đạo, hướng dẫn của cấp trên</t>
    </r>
    <r>
      <rPr>
        <i/>
        <sz val="11"/>
        <color theme="1"/>
        <rFont val="Times New Roman"/>
        <family val="1"/>
      </rPr>
      <t xml:space="preserve"> (UBND thành phố, Sở Công Thương</t>
    </r>
    <r>
      <rPr>
        <sz val="11"/>
        <color theme="1"/>
        <rFont val="Times New Roman"/>
        <family val="1"/>
      </rPr>
      <t>; phối hợp tuyên truyền, phổ biến pháp luật trong lĩnh vực công thương</t>
    </r>
  </si>
  <si>
    <t>Quyết định số 2215/QĐ-UBND ngày 14/8/2026 về việc phân bổ kinh phí thực hiện nhiệm vụ triển khai Dịch vụ Trợ lý ảo thông minh Smartbot AI; Kinh phí lắp thiết bị wifi tại Nhà Văn hóa phục vụ công tác chuyển đổi số trên địa bàn phường Phù Liễn</t>
  </si>
  <si>
    <t xml:space="preserve">- Kế hoạch số 302/KH-UBND ngày 17/8/2026;
- Công văn 3112/UBND-KT ngày 07/8/2026 </t>
  </si>
  <si>
    <t>Báo cáo số  09/BC-KT ngày 13/8/2026</t>
  </si>
  <si>
    <t>- Công văn số 3188/UBND-KT ngày 12/8/2026;
- Công văn số 3243/UBND-KT ngày 14/8/2026; 
- Báo cáo số 09/BC-KT ngày 13/8/2026</t>
  </si>
  <si>
    <t>- Công văn số 2897/UBND-KT ngày 25/7/2026;
- Công văn 20/KT ngày 06/8/2026;
-  Báo cáo 08/BC-KT ngày 10/8/2026; 
- Quyết định 2163/QĐ -UBND ngày 10/8/2026; 
- Công văn số 2872/UBND-KT ngày 23/7/2026;</t>
  </si>
  <si>
    <t>- Quyết định số 2173/QĐ-UBND ngày 11/8/2026;
- Công văn số 3164/UBND-KT ngày 11/8/2026</t>
  </si>
  <si>
    <t>- Kế hoạch số 285/KH-UBND ngày 07/8/2026;
- Công văn số 3217/UBND-KT ngày 13/8/2026</t>
  </si>
  <si>
    <t>- Kế hoạch số 302/KH-UBND ngày 17/8/2026; 
- Kế hoạch 291/KH-UBND ngày 11/8/2026;
- Công văn số 3075/UBND-KT ngày 07/8/2026.</t>
  </si>
  <si>
    <t>Đề xuất địa điểm tổ chức hội chợ, triển lãm trên địa bàn thành phố năm 2027</t>
  </si>
  <si>
    <t>Công văn</t>
  </si>
  <si>
    <t>Công văn số 3306/UBND-KT ngày 19/8/2026</t>
  </si>
  <si>
    <t>Phòng Kinh tế phường (32 nhiệm vụ)</t>
  </si>
  <si>
    <t>Đang chờ hướng dẫn của Sở Nội vụ thành phố</t>
  </si>
  <si>
    <t>Công văn số 2688/UBND-VHXH ngày 10/7/2026</t>
  </si>
  <si>
    <t>Công văn số 2270/UBND-VP ngày 15/6/2026</t>
  </si>
  <si>
    <t>Đang hoàn thiện dự thảo Quyết định</t>
  </si>
  <si>
    <t>Trong tháng 8, thực hiện báo tăng, giảm thẻ BHYT hàng tháng cho 41 người từ đủ 60 -74, đối tượng Bảo trợ xã hội, đối tượng hưu trí xã hội</t>
  </si>
  <si>
    <t>Trong tháng tham mưu giải quyết chế độ đối với 04 hồ sơ hưu trí xã hội; 01 hồ sơ bảo trợ xã hội đối với người khuyết tật;  01 hồ sơ điều chỉnh mức trợ cấp xã hội hàng tháng đối với người khuyết tật đủ 60 tuổi; 11 trường hợp thôi hưởng trợ cấp xã hội, trợ cấp hưu trí xã hội; 11 hồ sơ đề nghị hỗ trợ kinh phí mai táng đối tượng hưu trí xã hội và đối tượng bảo trợ xã hội.</t>
  </si>
  <si>
    <t>- Công văn số 3069/UBND-VHXH ngày 05/8/2026; 
- Công văn số 3013/UBND-VHXH ngày 03/8/2026; 
- Công văn số 2979/UBND-VHXH ngày 31/7/2026; 
- Công văn số 3012/UBND-VHXH ngày 03/8/2026; 
- Công văn số 3067/UBND-VHXH ngày 05/8/2026</t>
  </si>
  <si>
    <t>- Số đối tượng trợ cấp người có công tháng 8/2026 là 601 đối tượng, số tiền trợ cấp ưu đãi NCC tháng 08/2026 là: 1.871.622.418 đồng
- Số đối tượng trợ cấp bảo trợ xã hội tháng 8/2026 là 1.724 đối tượng, số tiền trợ cấp tháng 08/2026 là: 1.663.550.000 đồng</t>
  </si>
  <si>
    <t>Trong tháng 8/2026, giải quyết 16 hồ sơ trong đó có: 05 hồ sơ mai táng phí người có công, người hưởng Quyết định 62, 142…; 03 hồ sơ đề nghị thay đổi người thờ cúng liệt sĩ; 03 hồ sơ di chuyển chế độ thương binh; 01 hồ sơ di chuyển chế độ thờ cúng liệt sĩ; 02 hồ sơ đính chính thông tin trong hồ sơ liệt sĩ; 02 bộ hồ sơ đề nghị cấp bằng TQGC</t>
  </si>
  <si>
    <t>- Lồng ghép hội nghị về việc giao chỉ tiêu BHXH với hội nghị triển khai triển khai Kế hoạch chiến dịch 90 ngày làm sạch, làm giàu, chuẩn hóa dữ liệu của cơ sở dữ liệu chuyên ngành y tế .
- Tham mưu ban hành Quyết định giao chỉ tiêu cho các Tổ dân phố về phát triển Bảo hiểm xã hội</t>
  </si>
  <si>
    <t>- Kế hoạch số 243/KH-UBND ngày 30/6/2026;
- Thông báo số 1587/TB-UBND ngày 17/8/2026;
- Giấy mời số 359/GM-UBND ngày 18/8/2026;
- Giấy mời số 360/GM-UBND ngày 18/8/2026</t>
  </si>
  <si>
    <t>- Kế hoạch số 287/KH-UBND ngày 07/8/2026;
- Báo cáo số 369/BC-UBND ngày 07/8/2026;
- Công văn số 3118/UBND-VHXH ngày 07/8/2026;
- Đề án số 05/ĐA-UBND ngày 10/8/2026;
- Công văn số 3165/UBND-KT ngày 11/8/2026;
- Công văn số 3185/UBND-VHXH ngày 12/8/2026;
- Báo cáo số 377/BC-UBND ngày 14/8/2026;
- Giấy mời số 358/GM-UBND ngày 18/8/2026</t>
  </si>
  <si>
    <t>- Công văn số: 2171, 2197, 2198, 2199, 2220, 2206, 2227, 2238, 2262, 2273, 2297, 2303, 2316, 2735, 2934, 2995; 3148
- Quyết định số 1548/QĐ-UBND ngày 29/5/2026;
- Quyết định số 2097/QĐ-UBND ngày 31/7/2026;
- Báo cáo số 363/BC-UBND ngày 04/8/2026;
- Báo cáo số 377/BC-UBND ngày 14/8/2026</t>
  </si>
  <si>
    <t>Kế hoạch số 275/KH-UBND ngày 27/7/2026</t>
  </si>
  <si>
    <t>- Giấy mời số 289/GM-UBND ngày 14/7/2026;
- Công văn số 2934/UBND-VHXH ngày 28/7/2026</t>
  </si>
  <si>
    <t>- Kế hoạch số 102/KH-UBND ngày 27/02/2026;
- Công văn số 1366/UBND-VHXH ngày 16/4/2026;
- Công văn số 2406/UBND-KTHT&amp;ĐT ngày 26/6/2026;
- Công văn số 2470/UBND-KT ngày 26/6/2026;
- Tờ trình số 115/TTr-UBND ngày 05/8/2026</t>
  </si>
  <si>
    <t>- Kế hoạch số 284/KH-UBND ngày 05/8/2026;
- Công văn số 3325/UBND-VHXH ngày 20/8/2026</t>
  </si>
  <si>
    <t>Kế hoạch số số 282/KH-UBND ngày 31/7/2026</t>
  </si>
  <si>
    <t xml:space="preserve">Chi trả chế độ trợ cấp thờ cúng liệt sĩ cho các gia đình thờ cúng liệt sĩ trên địa bàn </t>
  </si>
  <si>
    <t>Chi trả chế độ trợ cấp thờ cúng liệt sĩ cho 476 gia đình liệt sĩ với tổng số tiền 666.400.000 đồng</t>
  </si>
  <si>
    <t>Hướng dẫn, lập hồ sơ đề nghị nhận quà của Quỹ Thiện tâm - Tập đoàn Vingroup, trị giá quà tặng là 800.0000.000 đồng/người hỗ trợ cho 01 đối tượng là Mẹ VNAH và 11 đối tượng là Thương binh ¼ trên địa bàn phường.</t>
  </si>
  <si>
    <t>Danh sách, Hồ sơ</t>
  </si>
  <si>
    <t>- Danh sách, hồ sơ của Mẹ VNAH đã xong.
- Danh sách, hồ sơ của Thương binh 1/4 đang tiến hành</t>
  </si>
  <si>
    <t>Tuần 4, tháng 8</t>
  </si>
  <si>
    <t xml:space="preserve">
Công văn</t>
  </si>
  <si>
    <t>Quyết định bổ nhiệm, Quyết định sáp nhập trường</t>
  </si>
  <si>
    <t>Tham mưu xây dựng Kế hoạch kiểm tra việc chấp hành pháp luật đối với các cơ sở hoạt động trong lĩnh vực y tế trên địa bàn phường Phù Liễn năm 2026</t>
  </si>
  <si>
    <t>tháng 8</t>
  </si>
  <si>
    <t>Quyết định số 2211/QĐ-UBND ngày 14/8/2026</t>
  </si>
  <si>
    <t>Triển khai thông báo tuyển ứng viên điều dưỡng,
nhân viên chăm sóc đi làm việc tại Nhật Bản
 theo chương trình EPA Khóa 15</t>
  </si>
  <si>
    <t xml:space="preserve"> Công văn số 2998/UBND -VHXH ngày 01/8/2026</t>
  </si>
  <si>
    <t>Triển khai thực hiện Chiến lược Quốc gia về dinh
 dưỡng năm 2026</t>
  </si>
  <si>
    <t xml:space="preserve"> Công văn số 3024/UBND-VHXH ngày 03/8/2026</t>
  </si>
  <si>
    <t>Triển khai hướng dẫn truyền thông, vận động,
 giáo dục về dân số</t>
  </si>
  <si>
    <t>Công văn số 3061/UBND-VHXH ngày 04/8/2026</t>
  </si>
  <si>
    <t>Triển khai thực hiện Chương trình quốc gia về 
bảo vệ trẻ em và phòng ngừa, giảm thiểu trẻ em 
lao động trái quy định của pháp luật,
 giai đoạn 2026-2030</t>
  </si>
  <si>
    <t xml:space="preserve"> Công văn số 3080/UBND-VHXH ngày 05/8/2026</t>
  </si>
  <si>
    <t>Triển khai chiến dịch 90 ngày làm sạch, làm giàu, chuẩn hóa dữ liệu Hệ thống quản lý  thông tin lĩnh vực SKBMTE/SKSS trẻ em tại cơ sở</t>
  </si>
  <si>
    <t>Công văn số 3101/UBND-VHXH ngày 06/8/2026</t>
  </si>
  <si>
    <t>Triển khai hoạt động hưởng ứng “Ngày thế giới
 phòng, chống mua bán người” và “Ngày toàn dân
phòng, chống mua bán người 30/7” năm 2026</t>
  </si>
  <si>
    <t>Công văn số 3155/UBND-VHXH ngày 11/8/2026</t>
  </si>
  <si>
    <t xml:space="preserve">Tham mưu Quyết định sáp nhập các cơ sở giáo dục và công tác nhân sự tại các trường thuộc diện sắp xếp </t>
  </si>
  <si>
    <t>Tham mưu thành lập Đoàn kiểm tra liên ngành việc chấp hành pháp luật đối với các cơ sở hoạt động trong lĩnh vực y tế trên địa bàn phường Phù Liễn năm 2026</t>
  </si>
  <si>
    <t>Các Tổ dân phố trên địa bàn</t>
  </si>
  <si>
    <t>Báo cáo kết quả thực hiện công tác cải cách hành chính quý III năm 2026</t>
  </si>
  <si>
    <t xml:space="preserve">Báo cáo </t>
  </si>
  <si>
    <t>Trước ngày 10/9/2026</t>
  </si>
  <si>
    <t>Các cơ quan chuyên môn; Trung tâm phục vụ hành chính công; Trung tâm Dịch vụ sự nghiệp công thuộc phường</t>
  </si>
  <si>
    <t xml:space="preserve">Hướng dẫn xây dựng quy ước Tổ dân phố </t>
  </si>
  <si>
    <t>Các cơ quan, đơn vị; Tổ dân phố</t>
  </si>
  <si>
    <t>Triển khai xét duyệt Gia đình văn hóa, Tổ dân phố văn hóa</t>
  </si>
  <si>
    <t>Tổ chức việc trao tặng Bằng Tổ quốc của 03 liệt sĩ tồn đọng mới được công nhận: LS Nguyễn Duy Thâm, LS Nguyễn Văn Thụ, LS Phạm Văn Minh. Hướng dẫn gia đình hoàn thiện hồ sơ thờ cúng liệt sĩ.</t>
  </si>
  <si>
    <t>Tổ chức trao tặng, Hồ sơ</t>
  </si>
  <si>
    <t>Tổ chức việc trao tặng trao tặng quà của Thành phố nhân dịp kỉ niệm Ngày Quốc khánh 2/9/2026 cho Mẹ Việt Nam Anh hùng và có bộ Tiền khởi nghĩa.</t>
  </si>
  <si>
    <t>Tổ chức trao tặng,</t>
  </si>
  <si>
    <t>Triển khai rà soát danh sách người cao tuổi đề nghị chúc thọ, mừng thọ năm 2027 theo Nghị quyết số 07/2026/NQ-HĐND ngày 23/6/2026 của Hội đồng nhân dân thành phố Hải Phòng</t>
  </si>
  <si>
    <t>Danh sách</t>
  </si>
  <si>
    <t>Phòng Văn hóa - Xã hội phường (09 nhiệm vụ)</t>
  </si>
  <si>
    <t>Kế hoạch;
Công văn</t>
  </si>
  <si>
    <t>Đảm bảo trật tự đường hè, an toàn giao thông; tăng cường công tác kiểm tra, giám sát, kịp thời phát hiện và xử lý nghiêm các trường hợp vi phạm phát sinh trên địa bàn theo Chỉ thị số 17/CT-UBND ngày 14/11/2025 của Ủy ban nhân dân thành phố</t>
  </si>
  <si>
    <t>Quyết định số 2076/QĐ-UBND ngày 29/7/2026</t>
  </si>
  <si>
    <t xml:space="preserve"> '- Số lượt ra quân: 36 lượt; thu giữ 02 xe đẩy, 04 biển quảng cáo,  01 ô dù, 05 bàn nhựa, 14 ghế nhựa, 01 thùng nhựa để đựng đá.
- Tham mưu UBND phường xử phạt vi phạm hành chính đối với 01 cá nhân vi phạm trật tự đường hè với số tiền phạt là 4.000.000 đồng.</t>
  </si>
  <si>
    <t>Trong tháng 8, cấp Giấy chứng nhận quyền sử dụng đất, quyền sở hữu tài sản gắn liền với đất cho 45  hộ gia đình, cá nhân. Lũy kế 8 tháng cấp cấp được 952 giấy chứng nhận cho hộ gia đình, cá nhân.</t>
  </si>
  <si>
    <t>Đến ngày 07/8/2026 đã ban hành quyết định duyệt phương án bồi thường, hỗ trợ cho 550 hộ đất nông nghiệp, diện tích 17,64 ha; 143 hộ đất ở diện tích 1,28 ha; 02 tổ chức diện tích 5,19 ha, tổng số tiền đã phê duyệt là 430,3 tỷ đồng</t>
  </si>
  <si>
    <t>Dự án xây dựng hạ tầng kỹ thuật phục vụ đấu giá quyền sử dụng đất tại đường Quy Tức, tổ dân phố Kiến Thiết.</t>
  </si>
  <si>
    <t>Thông báo, Quyết định</t>
  </si>
  <si>
    <t xml:space="preserve">Dự án đấu giá đất xen kẹt tại khu vực đường Tô Phong, tổ dân phố Đẩu Sơn, phường Phù Liễn, thành phố Hải Phòng: </t>
  </si>
  <si>
    <t>Dự án đầu tư xây dựng khu tái định cư 04 vị trí.</t>
  </si>
  <si>
    <t>Ngày 17/7/2026, tổ chức công khai bản đồ thu hồi đất tại 04 tổ dân phố trên địa bàn phường; Ngày 13/8/2026, UBND phường đã ban hành thông báo thu hồi đất vị trí 3 tại tổ dân phố Đẩu Phượng, phường Phù Liễn.</t>
  </si>
  <si>
    <t>Đã tham mưu cấp 26 GPXD ở mức độ trực tuyến toàn trình, đảm bảo tiến độ</t>
  </si>
  <si>
    <t>Triển khai thực hiện kê khai đăng ký đất đai theo hiện Kế hoạch số 150/KH-UBND ngày 24/4/2026 của Ủy ban nhân dân thành phố triển khai thực hiện công tác đo đạc, lập bản đồ địa chính, lập hồ sơ địa chính và hoàn thành cơ sở dữ liệu về đất đai trên địa bàn thành phố.</t>
  </si>
  <si>
    <t>- Tổng số thửa đất phải đăng ký đất đai: 18.654 thửa
- Tổng số thửa đất đã nhận bàn giao từ nhà thầu: 7.721/18.654 thửa, trong đó:
+ Đất hộ gia đình, cá nhân: 5.418 thửa
+ Đất do UBND phường quản lý: 2.303 thửa
- Tổng số thửa địa phương đã niêm yết: 7.721 thửa.
- Tổng số thửa địa phương đã ban hành thông báo và bàn giao cho nhà thầu: 4.350 thửa
+ Đất hộ gia đình, cá nhân: 2.449 thửa
+ Đất do UBND phường quản lý: 1.901 thửa
Phòng đang tiếp tục đề nghị nhà thầu bàn giao 10.933 hồ sơ còn lại về địa phương để tiếp tục thực hiện theo kế hoạch.</t>
  </si>
  <si>
    <t>Đề xuất giải quyết tình trạng đỗ xe ô tô tại ngõ 336 đường Trần Tất Văn - đường vào Lữ đoàn Thông tin 603 - Quân khu 3</t>
  </si>
  <si>
    <t>Công văn số 3227/BC-UBND ngày 14/8/2026</t>
  </si>
  <si>
    <t>Tham mưu UBND phường phê duyệt dự toán chi phí lập điều chỉnh cục bộ quy hoạch khu đất Bệnh viện Kiến An tại phường Phù Liễn (thuộc lô đất số 4.1-05/4.1- Y1 trong Đồ án Quy hoạch phân khu tỷ lệ 1/2000 quận Kiến An)</t>
  </si>
  <si>
    <t>Quyết định số 1866/QĐ-UBND ngày 08/7/2026</t>
  </si>
  <si>
    <t>Đề xuất xử lý vi phạm hành chính đối với 03 trường hợp</t>
  </si>
  <si>
    <t>Báo cáo số 73/BC-XD,NN&amp;MT ngày 17/8/2026</t>
  </si>
  <si>
    <t>Báo cáo kết quả thực hiện phân loại chất thải rắn sinh hoạt tại nguồn trên địa bàn phường Phù Liễn (từ ngày 01/7/2025 đến nay)</t>
  </si>
  <si>
    <t>Báo cáo số 382/BC-UBND ngày 17/8/2026</t>
  </si>
  <si>
    <t>Tham mưu UBND phường rà soát, kiểm tra, xác nhận nhằm chi trả trợ cấp cho các đối tượng thuộc Nghị quyết 04/2026/NQ/HĐND năm 2026</t>
  </si>
  <si>
    <t>Công văn số 3254/UBND-XD,NN&amp;MT ngày 17/8/2026</t>
  </si>
  <si>
    <t>Tham mưu UBND phường thông báo đôn đốc người trúng đấu giá dự án đấu giá ngõ 63 đường Trần Tất Văn</t>
  </si>
  <si>
    <t xml:space="preserve">Thông báo </t>
  </si>
  <si>
    <t>Thông báo số 27/TB-XD,NN&amp;MT ngày 17/8/2026;
Thông báo số 28/TB-XD,NN&amp;MT ngày 17/8/2026;
Thông báo số 29/TB-XD,NN&amp;MT ngày 17/8/2026;
Thông báo số 30/TB-XD,NN&amp;MT ngày 17/8/2026.</t>
  </si>
  <si>
    <t>Lập danh mục người có nghĩa vụ kê khai tài sản, thu nhập hằng năm</t>
  </si>
  <si>
    <t>Công văn số 98/XD,NN&amp;MT ngày 14/8/2026.</t>
  </si>
  <si>
    <t>Cung cấp thông tin phục vụ xác nhận đối tượng được hỗ trợ sử dụng dịch vụ viễn thông công ích</t>
  </si>
  <si>
    <t>Công văn số 95/XD,NN&amp;MT ngày 14/8/2026.</t>
  </si>
  <si>
    <t>Tham mưu tổng kết, đánh giá tình hình thực hiện Nghị định quy định chi tiết một số điều của Luật Bảo vệ môi trường</t>
  </si>
  <si>
    <t>Báo cáo số 379/BC-UBND ngày 15/8/2026</t>
  </si>
  <si>
    <t>Tham mưu UBND phường Quyết định chấp thuận Quy hoạch tổng mặt bằng Chùa Đông Chấn</t>
  </si>
  <si>
    <t>Quyết định số 2212/QĐ-UBND ngày 14/8/2026.</t>
  </si>
  <si>
    <t>Báo cáo tình hình cấp giấy phép xây dựng, quản lý trật tự xây dựng; sự cố công trình; tình hình tai nạn lao động, sự cố kỹ thuật trong thi công xây dựng và việc chấp thuận nghiệm thu đưa công trình vào sử dụng tháng 8 năm 2026 trên địa phường Phù Liễn</t>
  </si>
  <si>
    <t>Báo cáo số 375/BC-UBND ngày 14/8/2026</t>
  </si>
  <si>
    <t>Công văn số 3250/UBND-XD,NN&amp;MT ngày 17/8/2026</t>
  </si>
  <si>
    <t xml:space="preserve">Công văn </t>
  </si>
  <si>
    <t>Công văn số 26/BCHPTDS ngày 17/8/2026</t>
  </si>
  <si>
    <t>Công văn số 3062/UBND-XD,NN&amp;MT ngày 04/8/2026</t>
  </si>
  <si>
    <t>Công văn số 3214/UBND-XD,NN&amp;MT ngày 13/8/2026</t>
  </si>
  <si>
    <t>Công văn số 3194/UBND-XD,NN&amp;MT ngày 13/8/2026</t>
  </si>
  <si>
    <t>Công văn số 3213/UBND-XD,NN&amp;MT ngày 13/8/2026</t>
  </si>
  <si>
    <t>Công văn số 3212/UBND-XD,NN&amp;MT ngày 13/8/2026</t>
  </si>
  <si>
    <t>Công văn số 3151/UBND-XD,NN&amp;MT ngày 11/8/2026</t>
  </si>
  <si>
    <t>Báo cáo đề xuất ban hành Quyết định cưỡng chế buộc thực hiện biện pháp khắc phục hậu quả theo Quyết định số 1918/QĐ-XPHC ngày 10/7/2026 về xử phạt vi phạm hành chính đối với bà Hoàng Thị Huyền</t>
  </si>
  <si>
    <t>Báo cáo số 68/BC-XD,NN&amp;MT ngày 10/8/2026.</t>
  </si>
  <si>
    <t>Báo cáo đề xuất Quyết định cưỡng chế khắc phục hậu </t>
  </si>
  <si>
    <t>Báo cáo từ số 56-67/BC-XD,NN&amp;MT ngày 10/8/2026.</t>
  </si>
  <si>
    <t>Công văn số 3144/UBND-XD,NN&amp;MT ngày 11/8/2026</t>
  </si>
  <si>
    <t>Công văn số 3143/UBND-XD,NN&amp;MT ngày 11/8/2026</t>
  </si>
  <si>
    <t>Thông báo số 25/TB-XD,NN&amp;MT ngày 10/8/2026</t>
  </si>
  <si>
    <t>Tham mưu Quyết định giao nhiệm vụ lập điều chỉnh cục bộ quy hoạch khu đất Bệnh viện Kiến An tại phường Phù Liễn (thuộc lô đất 4.1-05/4.1-Y1 trong Đồ án Quy hoạch phân khu tỷ lệ 1/2000 quận Kiến An)</t>
  </si>
  <si>
    <t>Quyết định số 1865/QĐ-UBND ngày 07/8/2026</t>
  </si>
  <si>
    <t>Tham mưu Kế hoạch tăng cường công tác lãnh đạo, chỉ đạo làm tốt công tác quản lý nhà nước về vệ sinh môi trường, trật tự đường hè; công tác phân loại chất thải rắn sinh hoạt tại nguồn trên địa bàn phường Phù Liễn 6 tháng cuối năm 2026</t>
  </si>
  <si>
    <t>Kế hoạch số 290/KH-UBND ngày 11/8/2026</t>
  </si>
  <si>
    <t>Tham mưu Quyết định xử phạt vi phạm hành chính về lĩnh vực đất đai</t>
  </si>
  <si>
    <t>Quyết định số 2160/QĐ-UBND ngày 07/8/2026;
Quyết định số 2159/QĐ-UBND ngày 07/8/2026.</t>
  </si>
  <si>
    <t>Công văn số 92/XD,NN&amp;MT ngày 12/8/2026</t>
  </si>
  <si>
    <t xml:space="preserve">Biên bản </t>
  </si>
  <si>
    <t>Biên bản làm việc cụ thể với Chi cục PTNN, Để xuất UBND thành phố thu hồi  Quyết định công nhận làng nghề Mộc Kha Lâm do không đảm bảo tiêu chí về môi trường</t>
  </si>
  <si>
    <t>Công văn số 3213/UBND-/XD,NN&amp;MT ngày 13/8/2026</t>
  </si>
  <si>
    <t>Triển khai thực hiện chuyển giao dữ liệu hồ sơ tự công bố sản phẩm thuộc thẩm quyền quản lý của UBND các xã, phường, đặc khu</t>
  </si>
  <si>
    <r>
      <t>Triển khai bảo đảm an toàn hạ du khi vận hành hồ thủy điện Hòa Bình</t>
    </r>
    <r>
      <rPr>
        <i/>
        <sz val="11"/>
        <color theme="1"/>
        <rFont val="Times New Roman"/>
        <family val="1"/>
      </rPr>
      <t xml:space="preserve"> (đóng 01 cửa xả đáy)</t>
    </r>
  </si>
  <si>
    <t>Báo cáo danh sách nhà ở thuộc khu vực không đảm bảo hạ tầng giao thông hoặc nguồn nước chữa cháy</t>
  </si>
  <si>
    <t>Tăng cường quản lý hoạt động sản xuất, kinh doanh, buôn bán, sử dụng thuốc thú y trên địa bàn phường</t>
  </si>
  <si>
    <t>Rà soát nhu cầu mua NOXH tại Khu đô thị mới và chỉnh trang đô thị tại phường Đồng Hòa phục vụ di chuyển chung cư cũ Khu tập thể 3 tầng Ngã 5 Kiến An trên địa bàn phường Phù Liễn</t>
  </si>
  <si>
    <t>Triển khai thực hiện công tác kiểm tra, chuẩn bị theo phương án hộ đê, phương án bảo vệ trọng điểm đê điều xung yếu năm 2026</t>
  </si>
  <si>
    <t>Triển khai thực hiện cấp, quản lý mã số vùng trồng, mã số cơ sở đóng gói trên địa bàn phường</t>
  </si>
  <si>
    <t>Tăng cường kiểm tra, giám sát dịch bệnh động vật, vệ sinh thú y, an toàn thực</t>
  </si>
  <si>
    <t>Triển khai rà soát, phát triển và nâng cao chất lượng sản phẩm OCOP trên địa bàn phường</t>
  </si>
  <si>
    <r>
      <t xml:space="preserve">Tuyên truyền, phổ biến nội dung Tờ rơi </t>
    </r>
    <r>
      <rPr>
        <i/>
        <sz val="11"/>
        <color theme="1"/>
        <rFont val="Times New Roman"/>
        <family val="1"/>
      </rPr>
      <t>“Cảnh báo mức độ ảnh hưởng ngập lụt đối với cây lúa và biện pháp khắc phục”</t>
    </r>
  </si>
  <si>
    <t>Thông báo về việc kiểm tra, xác định mốc giới sử dụng đất của các gia đình, liên quan đến việc giải quyết đơn đề nghị của ông Phạm Thanh Bình. Địa chỉ tại: Số 273 Lệ Tảo, phường Phù Liễn, TP Hải phòng</t>
  </si>
  <si>
    <t>Cử nhân sự tham gia Đoàn kiểm tra liên ngành và rà soát, thống kê danh sách cơ sở kinh doanh đã kiểm tra năm 2026;</t>
  </si>
  <si>
    <t xml:space="preserve"> Phối hợp với Sở Nông nghiệp và Môi trường kiểm tra, rà soát, đề xuất xử lý các làng nghề không đáp ứng các yêu cầu theo quy định của pháp luậ</t>
  </si>
  <si>
    <t>Triển khai thực hiện kiểm tra công tác chuẩn bị theo phương án hộ đê, phương án bảo vệ trọng điểm đê điều xung yếu năm 2026</t>
  </si>
  <si>
    <t>Phòng Xây dựng, Nông nghiệp và Môi trường phường (40 nhiệm vụ)</t>
  </si>
  <si>
    <t>Tham mưu cấp giấy chứng nhận cho người trúng đấu giá đất xen kẹt tại khu đất tại ngõ 41 Khúc Trì, giáp Trường Mầm non Hướng Dương</t>
  </si>
  <si>
    <t>Thuế cơ sở 5 thành phố Hải Phòng; Ban QLDAĐTXD phường</t>
  </si>
  <si>
    <t>Công an phường, các tổ dân phố</t>
  </si>
  <si>
    <t>Thuế cơ sở 5, các tổ dân phố</t>
  </si>
  <si>
    <t>Ban QLDAĐTXD phường, ác tổ dân phố</t>
  </si>
  <si>
    <t>Triển khai công tác giải phóng mặt bằng thực hiện Dự án xây dựng hạ tầng kỹ thuật phục vụ đấu giá quyền sử dụng đất tại đường Tô Phong, tổ dân phố Đẩu Sơn.</t>
  </si>
  <si>
    <t>Các tổ dân phố, Văn phòng ĐKĐĐCN Kiến An, Đơn vị thi công</t>
  </si>
  <si>
    <r>
      <rPr>
        <sz val="11"/>
        <color theme="1"/>
        <rFont val="Times New Roman"/>
        <family val="1"/>
      </rPr>
      <t xml:space="preserve">Phối hợp chuẩn bị hồ sơ, tài liệu phục vụ Thanh tra việc chấp hành chính sách pháp luật của Nhà nước về hoạt động đầu tư xây dựng, kinh doanh bất động sản, nghĩa vụ tài chính trong thực hiện dự án: (1) Nhà ở xã hội Việt Tín </t>
    </r>
    <r>
      <rPr>
        <i/>
        <sz val="11"/>
        <color theme="1"/>
        <rFont val="Times New Roman"/>
        <family val="1"/>
      </rPr>
      <t>(nhà ở xã hội Việt Tín Riverside)</t>
    </r>
    <r>
      <rPr>
        <sz val="11"/>
        <color theme="1"/>
        <rFont val="Times New Roman"/>
        <family val="1"/>
      </rPr>
      <t xml:space="preserve"> do Công ty Cổ phần xây dựng - thương mại Việt Tín làm chủ đầu tư</t>
    </r>
  </si>
  <si>
    <t>Các cơ quan, đơn vị liên quan</t>
  </si>
  <si>
    <t>Các tổ dân phố</t>
  </si>
  <si>
    <t>Bảng tổng hợp</t>
  </si>
  <si>
    <t xml:space="preserve">Rà soát củng cố các Kế hoạch, phương án </t>
  </si>
  <si>
    <t>Tiếp tục tham mưu  về công tác sản xuất nông nghiệp</t>
  </si>
  <si>
    <t>Văn bản chỉ đạo</t>
  </si>
  <si>
    <t>Tham mưu thực hiện Kế hoạch số 145/KH-UBND ngày 22/4/2026 của Ủy ban nhân
dân thành phố Hải Phòng về triển khai hoàn thiện cơ sở dữ liệu dùng chung, cơ sở dữ liệu chuyên ngành thành phố Hải Phòng năm 2026</t>
  </si>
  <si>
    <t xml:space="preserve">Tiếp tục tham mưu về Công tác phòng chống thiên tai, phòng cháy chữa cháy </t>
  </si>
  <si>
    <t>Phòng Xây dựng, Nông nghiệp và Môi trường phường (15 nhiệm vụ)</t>
  </si>
  <si>
    <t>Các đơn vị liên quan</t>
  </si>
  <si>
    <t>Báo cáo thẩm định; Tờ trình; Dự thảo Quyết định; Bảng tổng hợp nhu cầu kinh phí; Phụ lục kinh phí</t>
  </si>
  <si>
    <t>Báo cáo; Hồ sơ quyết toán; Các biểu quyết toán; Tờ trình (nếu có)</t>
  </si>
  <si>
    <t>Báo cáo thẩm tra; Tờ trình; Dự thảo Quyết định phê duyệt quyết toán; Biểu thẩm tra quyết toán</t>
  </si>
  <si>
    <t>Phòng Kinh tế phường (28 nhiệm vụ)</t>
  </si>
  <si>
    <t>Công văn, 
Báo cáo</t>
  </si>
  <si>
    <t>Báo cáo;
biểu dự toán</t>
  </si>
  <si>
    <t>Báo cáo; Các biểu tổng hợp số liệu</t>
  </si>
  <si>
    <t>Báo cáo thẩm định giá; Tờ trình; Công văn; Biên bản; Kết luận định giá</t>
  </si>
  <si>
    <t>Kế hoạch; Công văn; Báo cáo tiến độ; Báo cáo kết quả; Hồ sơ quyết toán (nếu có)</t>
  </si>
  <si>
    <t>Kế hoạch; Công văn; Báo cáo</t>
  </si>
  <si>
    <t>Kế hoạch; Công văn; Biên bản kiểm tra; Báo cáo kết quả; Danh sách tổng hợp</t>
  </si>
  <si>
    <t>Kế hoạch; Công văn; Báo cáo; Hồ sơ; Biên bản</t>
  </si>
  <si>
    <t>Công văn; Báo cáo</t>
  </si>
  <si>
    <t xml:space="preserve">Báo cáo; Biểu tổng hợp chỉ tiêu; Công văn </t>
  </si>
  <si>
    <t xml:space="preserve">Kế hoạch; Công văn; Báo cáo </t>
  </si>
  <si>
    <t>Tờ trình; Báo cáo; Dự thảo Nghị quyết; Dự thảo Quyết định; Biểu; Công văn</t>
  </si>
  <si>
    <t xml:space="preserve">Báo cáo; Biểu tổng hợp; Công văn </t>
  </si>
  <si>
    <t xml:space="preserve">Kế hoạch; Quyết định; Biên bản; Báo cáo; Tờ trình; Dự thảo Quyết định; Thông báo </t>
  </si>
  <si>
    <t>Kế hoạch; Công văn; Báo cáo; Biểu tổng hợp</t>
  </si>
  <si>
    <t>Tài liệu tuyên truyền; Công văn; Báo cáo</t>
  </si>
  <si>
    <t>Tiến hành chi trả tiền bồi thường cho các hộ dân đảm bảo tiến độ</t>
  </si>
  <si>
    <t>Đã phối hợp với phòng XD, NN &amp; MT phê duyệt Quyết định bồi thường cho các hộ dân</t>
  </si>
  <si>
    <t>Các dự án được giải ngân đúng tiến độ</t>
  </si>
  <si>
    <t xml:space="preserve">Tháng 9 </t>
  </si>
  <si>
    <t>Phối hợp với Phòng Xây dựng, Nông nghiệp và Môi trường thẩm định trình UBND phường phê duyệt phương án bồi thường GPMB Dự án đường nối Quốc lộ 5-10, Dự án đấu giá đất đường Tô Phong, Dự án tái định cư</t>
  </si>
  <si>
    <t>Ban Quản lý dự án ĐTXD (04 nhiệm vụ)</t>
  </si>
  <si>
    <t>Các phòng, đơn vị liên quan</t>
  </si>
  <si>
    <t>Phối hợp với phòng Kinh tế phường hoàn thành thu tiền đấu giá đất Ngõ 41 Khúc Trì</t>
  </si>
  <si>
    <t>Hoàn thành thu tiền đấu giá</t>
  </si>
  <si>
    <t>- Tham mưu cho UBND phường xây dựng Kế hoạch thực hiện công tác dân số trên địa bàn phường Phù Liễn năm 2026.
- Tham mưu cho UBND phường xây dựng Kế hoạch truyền thông, vận động, giáo dục về dân số.
- Tham mưu cho TYT xây dựng báo cáo kết quả thực hiện công tác dân vận và thực hiện dân chủ ở cơ sở năm 2026.
- Tiếp nhận và hoàn thiện 3 hồ sơ đề nghị hỗ trợ theo Nghị quyết số 49, trình cấp có thẩm quyền phê duyệt chi trả (các hồ sơ còn lại chờ thành phố cấp kinh phí bổ sung).
- Tham gia cập nhật, rà soát dữ liệu dân cư phục vụ công tác chuẩn bị khám sức khỏe toàn dân.
- Hoàn thiện và cập nhật báo cáo trên phần mềm DSS.
- Rà soát, cập nhật và thực hiện gộp tổ dân phố trên phần mềm chuyên ngành dân số MIS.
- Tuyên truyền trên các trang mạng xã hội về công tác Dân số, Trẻ em, Bảo trợ xã hội được 15 bài, thu hút được khoảng 423 lượt tương tác.
- Thực hiện chế độ báo cáo đầy đủ, đúng thời gian quy định.</t>
  </si>
  <si>
    <t>Tiếp nhận và điều tra giám sát và xử lý môi trường 12 ca bệnh truyền nhiễm mới (8 covid 19, 3 tay chân miệng, 1 Adeno), tổng số ca bệnh đã tiếp nhận và điều tra: 68.</t>
  </si>
  <si>
    <t>Thực hiện giám sát ATTP 30 cơ sở sản xuất, kinh doanh thực phẩm, thức ăn đường phố</t>
  </si>
  <si>
    <t>Tăng cường công tác kiểm tra, giám sát đảm bảo ATTP, phòng chống dịch bệnh mùa hè</t>
  </si>
  <si>
    <t xml:space="preserve">- Duy trì tiêm chủng vacxin phòng 11 bệnh trong TCMR, thực hiện tiêm chủng an toàn, đúng quy định.
- Cập nhật, đối chiếu, làm sạch dữ liệu trên hệ thống  Tiêm chủng quốc gia cho trẻ sinh từ tháng 1/2026 đến nay </t>
  </si>
  <si>
    <t>Tham mưu Trạm Y tế ban hành kế hoạch tiêm chủng tháng 8 và kế hoạch triển khai tiêm chủng bù liều cho trẻ nhập học năm học 2026-2027, dự trù nhu cầu vật tư y tế phục vụ tiêm chủng mở rộng
Tiêm chủng các loại vacxin trong TCMR, các buổi tiêm diễn ra an toàn, không có phản ứng sau tiêm
100% điểm tiêm chủng thực hiện đúng quy định
100% trẻ đến tiêm được rà soát và cập nhật dữ liệu trên Hệ thống quản lý thông tin tiêm chủng quốc gia sau mỗi buổi tiêm 
100% phản ứng sau tiêm được điều tra
262/372 trẻ được cập nhật, làm sạch thông tin trên Hệ thống tiêm chủng quốc gia</t>
  </si>
  <si>
    <t>- Rà soát, tổng hợp danh sách tử vong từ 1/9/2022 đến hết tháng 12/2025.
- Rà soát thông tin bệnh nhân bệnh không lây nhiễm phát hiện mới trong các đợt khám sức khỏe để cập nhật phần mềm và lưu trữ</t>
  </si>
  <si>
    <t>- Rà soát, đối chiếu 716 trường hợp tử vong từ tháng 9/2022 đến tháng 12/2025;
- 24 bệnh nhân bệnh không lây nhiễm phát hiện trong đợt khám sức khỏe người có công được rà soát và cập nhật thông tin trên phần mềm
- Tham mưu UBND phường ban hành các kế hoạch phòng chống bệnh không lây năm 2026</t>
  </si>
  <si>
    <t>Trạm Y tế, Trung tâm Y tế Kiến An</t>
  </si>
  <si>
    <t>Làm tốt công tác bảo quản thuốc, vắc xin đúng quy định. Đảm bảo nhiệt độ, hạn dùng an toàn</t>
  </si>
  <si>
    <t xml:space="preserve">Kiểm tra 24 cơ sở kinh doanh dược trên địa bàn phường, chưa phát hiện sản phẩm thuộc diện thu hồi trên địa bàn. </t>
  </si>
  <si>
    <t>- Đảm bảo khám chữa bệnh ban đầu, trực cấp cứu và thực hiện các kế hoạch y tế. 
'- Phục vụ các ngày 12,14,15,16,18,22 tháng 8</t>
  </si>
  <si>
    <t>Cân đo, đánh giá tình trạng dịnh dưỡng cho trẻ dưới 5 tuổi bị suy dinh dưỡng
Triển khai bổ sung vi chất dinh dưỡng cho trẻ thuộc hộ nghèo, hộ cận nghèo, hộ mới thoát nghèo</t>
  </si>
  <si>
    <t>100% trẻ suy dinh dưỡng dưới 5 tuổi cân đo, đánh giá tình trạng dinh dưỡng
100% trẻ được bổ sung vi chất dinh dưỡng
Kế hoạch</t>
  </si>
  <si>
    <t>310 trẻ suy dinh dưỡng dưới 5 tuổi được cân đo, đánh giá tình trạng dinh dưỡng, đạt 100%
53 trẻ được bổ sung vi chất dinh dưỡng đạt 100%
Tham mưu UBND phường ban hành kế hoạch chiến lược dinh dưỡng năm 2026</t>
  </si>
  <si>
    <t xml:space="preserve">Thực hiện tốt công tác khám chữa bệnh ban đầu cho nhân dân.  
</t>
  </si>
  <si>
    <t>Tính từ 13/7/2026 đến 13/8/2026, tổng số khám bệnh: 396. Trong đó: Khám đa khoa: 45, khám thai: 77, khám phụ khoa: 8, khám tiêm chủng: 266.</t>
  </si>
  <si>
    <r>
      <t xml:space="preserve">Thực hiện kế hoạch khám sức khỏe định kì, khám sàng lọc miễn phí cho người dân trên địa bàn phường và thực hiện đợt cao điểm </t>
    </r>
    <r>
      <rPr>
        <i/>
        <sz val="11"/>
        <color theme="1"/>
        <rFont val="Times New Roman"/>
        <family val="1"/>
      </rPr>
      <t>"90 ngày làm sạch, làm giàu chuẩn hóa dữ liệu ngành y tế"</t>
    </r>
    <r>
      <rPr>
        <sz val="11"/>
        <color theme="1"/>
        <rFont val="Times New Roman"/>
        <family val="1"/>
      </rPr>
      <t>.</t>
    </r>
  </si>
  <si>
    <t>Số lượt khám chữa bệnh</t>
  </si>
  <si>
    <t>Kế hoạch;
Số lượt khám sức khỏe</t>
  </si>
  <si>
    <t>Kế hoạch số 282/KH-UBND ngày 31/7/2026</t>
  </si>
  <si>
    <t>Trạm Y tế phường (11 nhiệm vụ)</t>
  </si>
  <si>
    <t>TTDV sự nghiệp công, các phòng, ban, ngành, đoàn thể, Hội Người cao tuổi phường, các tổ dân phố, CTV Dân số</t>
  </si>
  <si>
    <t>Tháng 9, quý III</t>
  </si>
  <si>
    <t>Phòng Văn hóa - Xã hội; các Tổ dân phố</t>
  </si>
  <si>
    <t>Phòng Văn hóa và xã hội</t>
  </si>
  <si>
    <t>100% điểm tiêm chủng thực hiện đúng quy định
100% phản ứng sau tiêm được điều tra
100% trẻ nhập học mần non và tiểu học năm học 2026-2027 được rà soát lịch sử tiêm chủng</t>
  </si>
  <si>
    <t>Các trường học, tổ dân phố</t>
  </si>
  <si>
    <t xml:space="preserve"> Phòng Văn hóa - Xã hội, Các cơ sở khám chữa bệnh trên địa bàn</t>
  </si>
  <si>
    <t>Khoa dược, các cơ sở kinh doanh dược, phòng Văn hoá XH</t>
  </si>
  <si>
    <t>Tiếp tục triển khai thực hiện các chỉ tiêu, kế hoạch khám chữa bệnh ban đầu cho nhân dân trên địa bàn Phường. Đảm bảo công tác thường trực cấp cứu tại Trạm Y tế. Thực hiện đầy đủ, kịp thời các Kế hoạch</t>
  </si>
  <si>
    <t>Các bộ phận chuyên môn</t>
  </si>
  <si>
    <t>Khám sàng lọc, Khám định kỳ cho toàn dân trên địa bàn phường</t>
  </si>
  <si>
    <t>Tháng 9, Quý III + IV</t>
  </si>
  <si>
    <t>Triển khai thực hiện công tác Dân số, Trẻ em và Bảo trợ xã hội; Tăng cường truyền thông, rà soát, cập nhật và quản lý đối tượng theo quy định; thực hiện chế độ báo cáo định kỳ.</t>
  </si>
  <si>
    <t>Tăng cường công tác kiểm tra, giám sát đảm bảo an toàn thực phẩm dịp Tết Trung thu</t>
  </si>
  <si>
    <t>- Duy trì tiêm chủng vacxin phòng 11 bệnh trong TCMR, thực hiện tiêm chủng an toàn, đúng quy định.
- Triển khai rà soát tiền sử tiêm chủng của trẻ nhập học mần non và tiểu học năm học 2026-2027.</t>
  </si>
  <si>
    <t>Cân đo, đánh giá tình trạng dinh dưỡng cho trẻ dưới 2 tuổi.
Cân đo, đánh giá tình trạng dinh dưỡng cho trẻ dưới 5 tuổi bị suy dinh dưỡng.</t>
  </si>
  <si>
    <t>95% trẻ dưới 2 tuổi được cân đo, đánh giá tình trạng dinh dưỡng
100% trẻ suy dinh dưỡng dưới 5 tuổi được cân đo, đánh giá tình trạng dinh dưỡng</t>
  </si>
  <si>
    <r>
      <t>Thực hiện kế hoạch khám sức khỏe định kì, khám sàng lọc miễn phí cho người dân trên địa bàn phường và thực hiện đợt cao điểm</t>
    </r>
    <r>
      <rPr>
        <i/>
        <sz val="11"/>
        <color theme="1"/>
        <rFont val="Times New Roman"/>
        <family val="1"/>
      </rPr>
      <t xml:space="preserve"> "90 ngày làm sạch, làm giàu chuẩn hóa dữ liệu ngành y tế"</t>
    </r>
    <r>
      <rPr>
        <sz val="11"/>
        <color theme="1"/>
        <rFont val="Times New Roman"/>
        <family val="1"/>
      </rPr>
      <t>.</t>
    </r>
  </si>
  <si>
    <t>Trạm Y tế phường (10 nhiệm vụ)</t>
  </si>
  <si>
    <t>Từ 01/01/2026 đến 20/8/2026, tổng số nhiệm vụ UBND thành phố giao 80 nhiệm vụ. Trong đó:
- Hoàn thành đúng hạn: 44;
- Hoàn thành nhiệm vụ không có hạn: 13; 
- Hoàn thành quá hạn: 0;
- Đang thực hiện: 23.</t>
  </si>
  <si>
    <t>- Thông báo số 1529/TB-UBND ngày 03/8/2026;
- Thông báo số 1531/TB-UBND ngày 03/8/2026;
- Thông báo số 1535/TB-UBND ngày 04/8/2026;
- Thông báo số 1540/TB-UBND ngày 05/8/2026;
- Thông báo số 1561/TB-UBND ngày 12/8/2026;
- Thông báo số 1560/TB-UBND ngày 11/8/2026;
- Thông báo số 1585/TB-UBND ngày 15/8/2026;
- Thông báo số 1588/TB-UBND ngày 18/8/2026;</t>
  </si>
  <si>
    <t>- Thông báo số 1528/TB-UBND ngày 03/8/2026;
- Thông báo số 1556/TB-UBND ngày 10/8/2026;
- Thông báo số 1586/TB-UBND ngày 17/8/2026;</t>
  </si>
  <si>
    <t>Bảo đảm cơ sở vật chất, giấy mời và tài liệu phục vụ hội nghị, cuộc họp</t>
  </si>
  <si>
    <t>- Tính đến ngày 18/8/2026, tổng số văn bản có chữ ký số cá nhân là 8.578/8.578 văn bản = 100%; 
- 100% văn bản đi được gửi hoàn toàn dưới dạng điện tử</t>
  </si>
  <si>
    <t>100% văn bản đến và văn bản đi được bảo mật, quản lý và xử lý đúng quy định của Luật Bảo vệ bí mật nhà nước năm 2025.</t>
  </si>
  <si>
    <t>Các văn bản chỉ đạo, điều hành của Đảng ủy UBND phường được triển khai thực hiện kịp thời, đúng quy định, bảo đảm chất lượng và tiến độ đề ra.</t>
  </si>
  <si>
    <t>Đảm bảo hệ thống đường truyền mạng của phường hoạt động thông suốt, ổn định, phục vụ hiệu quả công tác chỉ đạo, điều hành và giải quyết công việc.</t>
  </si>
  <si>
    <t>- Ban hành Kế hoạch số 01/KH-UBND ngày 05/01/2026; Thông báo số 171/TB-UBND ngày 05/01/2026 về tiếp công dân của Chủ tịch UBND phường năm 2026;
- Tháng 8/2026: tổng số lượt tiếp công dân: 25 lượt/25 người/17 vụ việc; số đoàn đông người được tiếp: 0 đoàn (tiếp thường xuyên: 23 lượt/23 người/15 vụ việc; tiếp định kỳ của lãnh đạo phường: 02 lượt/0 người/02 vụ việc). Kết quả giải quyết đơn thư: tiếp nhận 17 đơn (17/17 đơn đủ điều kiện xử lý: đơn khiếu nại 0; đơn tố cáo: 0; đơn kiến nghị: 17). Đã giải quyết xong 12 đơn (00 đơn tố cáo; 0đơn khiếu nại; 12 đơn kiến nghị, phản ánh); đang giải quyết 05 đơn.</t>
  </si>
  <si>
    <t>- Kế hoạch số 260/KH-UBND ngày 16/7/2026;
- Kế hoạch số 250/KH-UBND ngày 09/7/2026;
-  Kế hoạch số 245/KH-UBND ngày 06/7/2026;
-  Kế hoạch số 246/KH-UBND ngày 06/7/2026;
- Báo cáo số 340/BC-UBND ngày 16/7/2026
- Công văn số 2651/UBND-VP ngày 08/7/2026</t>
  </si>
  <si>
    <t>Trong tháng 8, phối hợp xử lý vi phạm hành chính 09 vụ việc với tổng số tiền xử phạt 22.500.000 đồng.</t>
  </si>
  <si>
    <t>Trong tháng 8, UBND phường tiếp nhận và giải quyết các thủ tục hành chính: Xác nhận hôn nhân: 49 trường hợp; Cấp bản sao: 31 trường hợp; cải chính hộ tịch: 15 trường hợp; khai sinh mới: 39 trường hợp; kết hôn: 05 trường hợp, Khai tử: 18 trường hợp; cha nhận con: 04 trường hợp.</t>
  </si>
  <si>
    <t>- Kế hoạch số 76/KH-UBND ngày 03/02/2026;
- Kế hoạch số 143.KH-UBND ngày 13/4/2026;</t>
  </si>
  <si>
    <t>Chuẩn bị báo cáo phục vụ Đoàn kiểm tra liên ngành của Ủy ban nhân dân thành phố kiểm tra về công tác tổ chức thi hành pháp luật và thi hành pháp luật về xử lý vi phạm hành chính tại Ủy ban nhân dân phường.</t>
  </si>
  <si>
    <t>Báo cáo;
Công văn</t>
  </si>
  <si>
    <t>Công văn số 3180/UBND-VP ngày 12/8/2026</t>
  </si>
  <si>
    <t>Phòng Văn hóa - Xã hội phường (30 nhiệm vụ)</t>
  </si>
  <si>
    <t>Thành lập  các Tổ công tác triển khai thực hiện công tác đo đạc, lập bản đồ địa chính, lập hồ sơ địa  chính và hoàn thành cơ sở dữ liệu về đất đai trên địa bàn phường Phù Liễn</t>
  </si>
  <si>
    <t>- Thông báo số 1550/TB-UBND ngày 09/8/2026;
- Thông báo số 1510/TB-UBND ngày 22/7/2026;
- Thông báo số 1514/TB-UBND ngày 22/7/2026;</t>
  </si>
  <si>
    <t>Văn phòng HĐND và UBND phường 
(15 nhiệm vụ)</t>
  </si>
  <si>
    <t>Trung tâm Phục vụ Hành chính công phường
( 09 nhiệm vụ)</t>
  </si>
  <si>
    <t>Văn phòng HĐND và UBND phường (13 nhiệm vụ)</t>
  </si>
  <si>
    <t>Kế hoạch; Công văn; Biên bản; Báo cáo; Danh sách tổng hợp</t>
  </si>
  <si>
    <t>Kế hoạch; Công văn; Báo cáo kết quả</t>
  </si>
  <si>
    <t xml:space="preserve">- Công văn số 3042/UBND-XD,NN&amp;MT ngày 04/8/2026; 
- Công văn số 3056/UBND-XD,NN&amp;MT ngày 04/8/2026;
-  Kế hoạch số 269/KH-UBND ngày 22/7/2026;
-  Kế hoạch số 290/KH-UBND ngày 11/8/2026
- Quyết định số 1993/QĐ-UBND ngày 23/7/2026;
- Đến này, Đoàn đã kiểm tra trực tiếp đối với 01 Tổ dân phố, 03 Bệnh viện, 01 chợ và kiểm tra qua báo cáo đối với 01 Công ty.
- Tờ trình trình Đảng uỷ phường ban hành Nghị quyết số 11-NQ/ĐU ngày 06/8/2026 của Ban Thường vụ Đảng uỷ phường về tăng cường sự lãnh đạo của Đảng đối với công tác quản lý, phân loại chất thải rắn sinh hoạt tại nguồn trên địa bàn phường Phù Liễn.
</t>
  </si>
  <si>
    <r>
      <t xml:space="preserve">- Thực hiện nhiệm vụ kiểm soát thủ tục hành chính, cải cách thủ tục hành chính.
+ Duy trì thực hiện các mô hình Chính quyền thân thiện </t>
    </r>
    <r>
      <rPr>
        <i/>
        <sz val="11"/>
        <color theme="1"/>
        <rFont val="Times New Roman"/>
        <family val="1"/>
      </rPr>
      <t>(trao thư chúc mừng kết hôn, khai sinh, thư chia buồn, ngày thứ Sáu không hẹn; Hotline 0827286689…)</t>
    </r>
    <r>
      <rPr>
        <sz val="11"/>
        <color theme="1"/>
        <rFont val="Times New Roman"/>
        <family val="1"/>
      </rPr>
      <t>; triển khai thực hiện hỗ trợ thủ tục hành chính tại nhà cho các đối tượng yếu thế, triển khai mô hình Trung tâm Phục vụ hành chính công lưu động</t>
    </r>
    <r>
      <rPr>
        <i/>
        <sz val="11"/>
        <color theme="1"/>
        <rFont val="Times New Roman"/>
        <family val="1"/>
      </rPr>
      <t xml:space="preserve"> (thực hiện 02 ngày hành chính công lưu động tại địa điểm Nhà văn hóa TDP Nam Sơn và TDP Phù Lưu)</t>
    </r>
    <r>
      <rPr>
        <sz val="11"/>
        <color theme="1"/>
        <rFont val="Times New Roman"/>
        <family val="1"/>
      </rPr>
      <t xml:space="preserve">, thực hiện 01 ngày Thứ Bảy hành chính công tăng cường…
+ Phát hành bản điện tử Sổ tay điện tử hướng dẫn, hỗ trợ thực hiện thủ tục hành chính tại https://phulien.io.vn/sotay/
+ Phối hợp các phòng chuyên môn rà soát cập nhật lại việc công khai danh mục, quy trình giải quyết TTHC phù hợp với các phòng chuyên môn mới thành lập.
+ Công khai đầy đủ danh mục thủ tục hành chính, các Quyết định công bố của UBND thành phố tại trụ sở và Cổng Thông tin http://phulien.haiphong.gov.vn/danh-muc-thu-tuc-hanh-chinh </t>
    </r>
    <r>
      <rPr>
        <i/>
        <sz val="11"/>
        <color theme="1"/>
        <rFont val="Times New Roman"/>
        <family val="1"/>
      </rPr>
      <t>(TTHC thuộc thẩm quyền, TTHC phi địa giới hành chính, TTHC Nội bộ, Quy trình giải quyết TTHC…)</t>
    </r>
    <r>
      <rPr>
        <sz val="11"/>
        <color theme="1"/>
        <rFont val="Times New Roman"/>
        <family val="1"/>
      </rPr>
      <t xml:space="preserve">
+ Các văn bản đôn đốc giải quyết hồ sơ định kỳ hàng tuần, hàng tháng. Các văn bản trả lời phản ánh kiến nghị của Công dân.</t>
    </r>
  </si>
  <si>
    <r>
      <t xml:space="preserve">- Đã phát sóng 304 lượt tin, bài trên hệ thống loa; đăng tải 392 tin, bài trên Cổng thông tin điện tử, 109 tin, bài trên Zalo OA và 186 tin, bài trên Facebook. Trang YouTube đăng tải 02 tin hình về hoạt động của phường và tuyên truyền ca khúc </t>
    </r>
    <r>
      <rPr>
        <i/>
        <sz val="11"/>
        <color theme="1"/>
        <rFont val="Times New Roman"/>
        <family val="1"/>
      </rPr>
      <t>“Phù Liễn vươn mình bay lên”</t>
    </r>
    <r>
      <rPr>
        <sz val="11"/>
        <color theme="1"/>
        <rFont val="Times New Roman"/>
        <family val="1"/>
      </rPr>
      <t>.
- Đẩy mạnh tuyên truyền về PCCC, ATGT, phòng chống tội phạm, bảo vệ môi trường, cải cách hành chính, chuyển đổi số và giải phóng mặt bằng.
- Tăng cường thông tin cảnh báo lừa đảo, phòng chống ma túy, bạo lực gia đình và hướng dẫn người dân thực hiện các thủ tục, ứng dụng số.
- Duy trì phát thanh 02 lần/ngày vào 6h00 và 17h45, đồng thời phát sóng đột xuất các nội dung theo chỉ đạo của UBND phường.</t>
    </r>
  </si>
  <si>
    <t>- Trong kỳ báo cáo UBND phường đã tiếp nhận 0 phản ánh, kiến nghị của người dân, tổ chức thông qua các kênh theo quy định. 
- Trong kỳ báo cáo, số lượng phản ánh, kiến nghị giảm so với kỳ báo cáo liền kề trước..</t>
  </si>
  <si>
    <t>Tỷ lệ điều tra khám phá các loại tội phạm đạt 92%</t>
  </si>
  <si>
    <t>&gt;90</t>
  </si>
  <si>
    <t>Tỷ lệ điều tra khám phá các loại tội phạm trong tháng 8 đạt 92%</t>
  </si>
  <si>
    <t>Vượt
6.01%</t>
  </si>
  <si>
    <t>99.88%</t>
  </si>
  <si>
    <t>Kết quả giải ngân tháng 8 ước thực hiện 8.414,350 triệu đồng; lũy kế 8 tháng ước thực hiện 84.648,274 triệu đồng, bằng 77,35% kế hoạch năm, tằng 1,43% kịch bản 8 tháng.</t>
  </si>
  <si>
    <t>Tổng thu ngân sách nhà nước trên địa bàn theo phân cấp nguồn thu tháng 8 ước thực hiện 90.774 triệu đồng; lũy kế 8 tháng ước thực hiện 357.023 triệu/357.450 triệu đồng, bằng 99,88% dự toán HĐND thành phố và phường giao, vượt 6,01%% so với kịch bản.</t>
  </si>
  <si>
    <t>Thu từ khu vực kinh tế ngoài quốc doanh lũy kế 8 tháng ước thực hiện 113.830 triệu/137.395 triệu đồng, bằng 82.85% dự toán giao</t>
  </si>
  <si>
    <t>Thu thuế giá trị gia tăng + thu nhập doanh nghiệp lũy kế 8 tháng ước thực hiện 113.761 triệu/135.850 triệu đồng, bằng 83.74% dự toán giao</t>
  </si>
  <si>
    <t>Thu lệ phí trước bạ lũy kế 8 tháng ước thực hiện 22.407 triệu/35.500 triệu đồng, bằng 63.12% dự toán giao.</t>
  </si>
  <si>
    <t xml:space="preserve"> Thu thuế tiêu thụ đặc biệt + thuế tài nguyên lũy kế 8 tháng ước thực hiện 61triệu/1.545 triệu đồng, bằng 4,47% kế hoạch năm.</t>
  </si>
  <si>
    <t>Thu phí, lệ phí lũy kế 8 tháng ước thực hiện 206 triệu đồng, bằng 10,3% dự toán giao</t>
  </si>
  <si>
    <t>Thu thuế sử dụng đất phi nông nghiệp lũy kế 8 tháng ước thực hiện 989 triệu/6.350 triệu đồng, bằng 15,57% dự toán giao</t>
  </si>
  <si>
    <t>Tiền cho thuê đất, thuê mặt nước lũy kế 8 tháng ước thực hiện 5.244 triệu/16.885 triệu đồng, bằng 31,06% dự toán giao</t>
  </si>
  <si>
    <t>Thu tiền sử dụng đất lũy kế 8 tháng ước thực hiện 213.445 triệu/158.670 triệu đồng, đạt 134.52% dự toán giao</t>
  </si>
  <si>
    <t>Thu khác ngân sách lũy kế 8 tháng ước thực hiện 778 triệu/50 triệu đồng, đạt 1.556% dự toán giao</t>
  </si>
  <si>
    <t>Thu từ quỹ đất công ích, hoa lợi công sản khác lũy kế 8 tháng ước thực hiện 124 triệu/600 triệu đồng, đạt 20.67% dự toán giao</t>
  </si>
  <si>
    <t>- Ngày 11/8/2026, ban hành thông báo tổ chức thực hiện điều tra, khảo sát, đo đạc, kiểm đếm, xác minh nguồn gốc đất, tài sản gắn liền với đất để thực hiện dự án.
- Đã phê duyệt phương án 21/34 hộ; trong đó đã chi trả 18/21 hộ với số tiền 3,8 tỷ đồng</t>
  </si>
  <si>
    <t>- Ngày 17/7/2026, Ủy ban nhân dân phường đã tổ chức công khai bản đồ thu hồi đất tại 04 tổ dân phố thuộc phạm vi thực hiện dự án theo quy định. Ngày 13/8/2026, UBND phường đã ban hành thông báo thu hồi đất vị trí 3 tại tổ dân phố Đẩu Phượng.
- Đã phê duyệt phương án bồi thường, hỗ trợ cho 58 hộ (14 hộ ở vị trí 3, 44 hộ ở vị trí 5) với số tiền 11,6 tỷ đồng</t>
  </si>
  <si>
    <t>- Đất nông nghiệp: Tổng 588 hộ 
+Đã phê duyệt phương án bồi thường, hỗ trợ: 549 hộ với tổng số tiền 152,2 tỷ đồng (Trong đó: Đã chi trả 538/549 hộ với số tiền 150,1 tỷ. Chưa chi trả 06/549 hộ với số tiền 1.1 tỷ)
+ Chưa phê duyệt phương án bồi thường, hỗ trợ: 38 hộ. 
- Đất ở: Tổng 220 hộ: 
+ Đã phê duyệt phương án bồi thường, hỗ trợ của 168 hộ với số tiền 283,4 tỷ đồng (đã chi trả 134 hộ với số tiền 207,8 tỷ; còn 34 hộ chưa chi trả với số tiền 75,6 tỷ). 
+ Chưa phê duyệt phương án bồi thường, hỗ trợ: 52 hộ. 
- Đất mộ: 152 hộ (523 ngôi). 
+ Đã phê duyệt phương án bồi thường, hỗ trợ: 142 hộ (512 ngôi). Trong đó đã chi trả được 100 hộ (357 ngôi) với số tiền 13,9 tỷ đồng, 42 hộ (155 ngôi) chưa chi trả với số tiền 5,7 đồng 
+ Chưa phê duyệt: 11 ngôi</t>
  </si>
  <si>
    <t>Dự kiến tháng 11/2026</t>
  </si>
  <si>
    <t>Dự kiến tháng 12/2026</t>
  </si>
  <si>
    <t>Dự kiến tháng 4/2027</t>
  </si>
  <si>
    <t>Tháng 7/2026</t>
  </si>
  <si>
    <r>
      <rPr>
        <b/>
        <sz val="13"/>
        <color theme="1"/>
        <rFont val="Times New Roman"/>
        <family val="1"/>
      </rPr>
      <t>CỘNG HÒA XÃ HỘI CHỦ NGHĨA VIỆT NAM</t>
    </r>
    <r>
      <rPr>
        <b/>
        <sz val="14"/>
        <color theme="1"/>
        <rFont val="Times New Roman"/>
        <family val="1"/>
      </rPr>
      <t xml:space="preserve">
Độc lập - Tự do - Hạnh phúc
</t>
    </r>
    <r>
      <rPr>
        <i/>
        <sz val="14"/>
        <color theme="1"/>
        <rFont val="Times New Roman"/>
        <family val="1"/>
      </rPr>
      <t>Phù Liễn, ngày 28 tháng 8 năm 2026</t>
    </r>
  </si>
  <si>
    <r>
      <t xml:space="preserve">CỘNG HÒA XÃ HỘI CHỦ NGHĨA VIỆT NAM
Độc lập - Tự do - Hạnh phúc
</t>
    </r>
    <r>
      <rPr>
        <i/>
        <sz val="14"/>
        <color theme="1"/>
        <rFont val="Times New Roman"/>
        <family val="1"/>
      </rPr>
      <t>Phù Liễn, ngày 28 tháng 8 năm 2026</t>
    </r>
  </si>
  <si>
    <r>
      <rPr>
        <b/>
        <sz val="13"/>
        <color theme="1"/>
        <rFont val="Times New Roman"/>
        <family val="1"/>
      </rPr>
      <t>CỘNG HÒA XÃ HỘI CHỦ NGHĨA VIỆT NAM</t>
    </r>
    <r>
      <rPr>
        <b/>
        <sz val="14"/>
        <color theme="1"/>
        <rFont val="Times New Roman"/>
        <family val="1"/>
      </rPr>
      <t xml:space="preserve">
Độc lập - Tự do - Hạnh phúc</t>
    </r>
    <r>
      <rPr>
        <sz val="14"/>
        <color theme="1"/>
        <rFont val="Times New Roman"/>
        <family val="1"/>
      </rPr>
      <t xml:space="preserve">
</t>
    </r>
    <r>
      <rPr>
        <i/>
        <sz val="14"/>
        <color theme="1"/>
        <rFont val="Times New Roman"/>
        <family val="1"/>
      </rPr>
      <t>Phù Liễn, ngày 28 tháng 8  năm 2026</t>
    </r>
  </si>
  <si>
    <r>
      <t xml:space="preserve">CỘNG HÒA XÃ HỘI CHỦ NGHĨA VIỆT NAM
Độc lập - Tự do - Hạnh phúc
</t>
    </r>
    <r>
      <rPr>
        <i/>
        <sz val="14"/>
        <rFont val="Times New Roman"/>
        <family val="1"/>
      </rPr>
      <t>Phù Liễn, ngày 28 tháng 8 năm 2026</t>
    </r>
  </si>
  <si>
    <r>
      <t xml:space="preserve">CỘNG HÒA XÃ HỘI CHỦ NGHĨA VIỆT NAM
</t>
    </r>
    <r>
      <rPr>
        <b/>
        <sz val="13"/>
        <color theme="1"/>
        <rFont val="Times New Roman"/>
        <family val="1"/>
      </rPr>
      <t xml:space="preserve">Độc lập - Tự do - Hạnh phúc
</t>
    </r>
    <r>
      <rPr>
        <i/>
        <sz val="13"/>
        <color theme="1"/>
        <rFont val="Times New Roman"/>
        <family val="1"/>
      </rPr>
      <t>Phù Liễn, ngày 28 tháng 8 năm 2026</t>
    </r>
  </si>
  <si>
    <r>
      <t xml:space="preserve">PHỤ LỤC 1
KẾT QUẢ THỰC HIỆN NHIỆM VỤ TRỌNG TÂM CỦA CÁC PHÒNG, ĐƠN VỊ THÁNG 8 NĂM 2026
</t>
    </r>
    <r>
      <rPr>
        <i/>
        <sz val="14"/>
        <color theme="1"/>
        <rFont val="Times New Roman"/>
        <family val="1"/>
      </rPr>
      <t>(Ban hành kèm theo Báo cáo số 405 /BC-UBND ngày 28/8/2026 của UBND phường Phù Liễn)</t>
    </r>
  </si>
  <si>
    <r>
      <t xml:space="preserve">PHỤ LỤC 2
TIẾN ĐỘ THỰC HIỆN GIẢI NGÂN VỐN ĐẦU TƯ CÔNG MỘT SỐ DỰ ÁN TRỌNG ĐIỂM NĂM 2026
</t>
    </r>
    <r>
      <rPr>
        <i/>
        <sz val="14"/>
        <color theme="1"/>
        <rFont val="Times New Roman"/>
        <family val="1"/>
      </rPr>
      <t>(Ban hành kèm theo Báo cáo số 405 /BC-UBND ngày 28/8/2026 của UBND phường Phù Liễn)</t>
    </r>
  </si>
  <si>
    <r>
      <t xml:space="preserve">PHỤ LỤC 3
 KẾT QUẢ THỰC HIỆN CÁC CHỈ TIÊU KINH TẾ - XÃ HỘI CHỦ YẾU NĂM 2026
</t>
    </r>
    <r>
      <rPr>
        <i/>
        <sz val="14"/>
        <color theme="1"/>
        <rFont val="Times New Roman"/>
        <family val="1"/>
      </rPr>
      <t>(Ban hành kèm theo Báo cáo số 405 /BC-UBND ngày 28/8/2026 của UBND phường Phù Liễn)</t>
    </r>
  </si>
  <si>
    <r>
      <t xml:space="preserve">PHỤ LỤC 4
CHI TIẾT THU NGÂN SÁCH NĂM 2026 
</t>
    </r>
    <r>
      <rPr>
        <i/>
        <sz val="14"/>
        <rFont val="Times New Roman"/>
        <family val="1"/>
      </rPr>
      <t>(Ban hành kèm theo Báo cáo số 405 /BC-UBND ngày 28/8/2026 của UBND phường Phù Liễn)</t>
    </r>
  </si>
  <si>
    <r>
      <t xml:space="preserve">PHỤ LỤC 5
PHƯƠNG HƯỚNG, NHIỆM VỤ TRỌNG TÂM CỦA CÁC PHÒNG, ĐƠN VỊ THÁNG 9 VÀ CÁC THÁNG CUỐI NĂM 2026
</t>
    </r>
    <r>
      <rPr>
        <i/>
        <sz val="13"/>
        <color theme="1"/>
        <rFont val="Times New Roman"/>
        <family val="1"/>
      </rPr>
      <t>(Ban hành kèm theo Báo cáo số 405 /BC-UBND ngày 28/8/2026 của UBND phường Phù Liễn)</t>
    </r>
  </si>
  <si>
    <r>
      <t xml:space="preserve">PHỤ LỤC 6
KỊCH BẢN GIẢI PHÓNG MẶT BẰNG THÁNG 9 NĂM 2026
</t>
    </r>
    <r>
      <rPr>
        <i/>
        <sz val="14"/>
        <rFont val="Times New Roman"/>
        <family val="1"/>
      </rPr>
      <t>(Ban hành kèm theo Báo cáo số 405 /BC-UBND ngày 28/8/2026 của UBND phường Phù Liễn)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</si>
</sst>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 &quot;-&quot;??_);_(@_)"/>
    <numFmt numFmtId="164" formatCode="_(* #,##0_);_(* \(#,##0\);_(* &quot;-&quot;??_);_(@_)"/>
    <numFmt numFmtId="165" formatCode="&quot;Tháng &quot;m\,d\,yyyy"/>
    <numFmt numFmtId="166" formatCode="#,##0.000"/>
    <numFmt numFmtId="167" formatCode="_(* #,##0.000_);_(* \(#,##0.000\);_(* &quot;-&quot;??_);_(@_)"/>
    <numFmt numFmtId="168" formatCode="d\.m"/>
    <numFmt numFmtId="169" formatCode="#,##0.00000"/>
  </numFmts>
  <fonts count="47" x14ac:knownFonts="1">
    <font>
      <sz val="11"/>
      <color theme="1"/>
      <name val="Calibri"/>
      <family val="2"/>
      <scheme val="minor"/>
    </font>
    <font>
      <b/>
      <sz val="11"/>
      <color theme="1"/>
      <name val="Times New Roman"/>
      <family val="1"/>
    </font>
    <font>
      <b/>
      <sz val="13"/>
      <color theme="1"/>
      <name val="Times New Roman"/>
      <family val="1"/>
    </font>
    <font>
      <sz val="11"/>
      <color theme="1"/>
      <name val="Times New Roman"/>
      <family val="1"/>
    </font>
    <font>
      <sz val="14"/>
      <color theme="1"/>
      <name val="Times New Roman"/>
      <family val="1"/>
    </font>
    <font>
      <b/>
      <sz val="15"/>
      <color theme="1"/>
      <name val="Times New Roman"/>
      <family val="1"/>
    </font>
    <font>
      <b/>
      <sz val="14"/>
      <color theme="1"/>
      <name val="Times New Roman"/>
      <family val="1"/>
    </font>
    <font>
      <i/>
      <sz val="14"/>
      <color theme="1"/>
      <name val="Times New Roman"/>
      <family val="1"/>
    </font>
    <font>
      <sz val="11"/>
      <color theme="1"/>
      <name val="Calibri"/>
      <family val="2"/>
      <scheme val="minor"/>
    </font>
    <font>
      <b/>
      <sz val="11"/>
      <name val="Times New Roman"/>
      <family val="1"/>
    </font>
    <font>
      <sz val="11"/>
      <name val="Times New Roman"/>
      <family val="1"/>
    </font>
    <font>
      <i/>
      <sz val="11"/>
      <color theme="1"/>
      <name val="Times New Roman"/>
      <family val="1"/>
    </font>
    <font>
      <b/>
      <sz val="13"/>
      <name val="Times New Roman"/>
      <family val="1"/>
    </font>
    <font>
      <b/>
      <sz val="14"/>
      <name val="Times New Roman"/>
      <family val="1"/>
    </font>
    <font>
      <i/>
      <sz val="14"/>
      <name val="Times New Roman"/>
      <family val="1"/>
    </font>
    <font>
      <b/>
      <sz val="18"/>
      <name val="Times New Roman"/>
      <family val="1"/>
    </font>
    <font>
      <i/>
      <sz val="12"/>
      <name val="Times New Roman"/>
      <family val="1"/>
    </font>
    <font>
      <sz val="12"/>
      <name val="Times New Roman"/>
      <family val="1"/>
    </font>
    <font>
      <b/>
      <sz val="12"/>
      <name val="Times New Roman"/>
      <family val="1"/>
    </font>
    <font>
      <i/>
      <sz val="11"/>
      <name val="Times New Roman"/>
      <family val="1"/>
    </font>
    <font>
      <sz val="12"/>
      <color rgb="FF000000"/>
      <name val="Times New Roman"/>
      <family val="1"/>
    </font>
    <font>
      <sz val="13"/>
      <color indexed="8"/>
      <name val="Times New Roman"/>
      <family val="2"/>
    </font>
    <font>
      <i/>
      <sz val="12"/>
      <color rgb="FF000000"/>
      <name val="Times New Roman"/>
      <family val="1"/>
    </font>
    <font>
      <b/>
      <sz val="16"/>
      <name val="Times New Roman"/>
      <family val="1"/>
    </font>
    <font>
      <b/>
      <sz val="10"/>
      <color theme="1"/>
      <name val="Times New Roman"/>
      <family val="1"/>
    </font>
    <font>
      <sz val="10"/>
      <color theme="1"/>
      <name val="Times New Roman"/>
      <family val="1"/>
    </font>
    <font>
      <b/>
      <sz val="12"/>
      <color rgb="FF000000"/>
      <name val="Times New Roman"/>
      <family val="1"/>
    </font>
    <font>
      <b/>
      <i/>
      <sz val="12"/>
      <name val="Times New Roman"/>
      <family val="1"/>
    </font>
    <font>
      <b/>
      <i/>
      <sz val="11"/>
      <color theme="1"/>
      <name val="Times New Roman"/>
      <family val="1"/>
    </font>
    <font>
      <b/>
      <i/>
      <sz val="10"/>
      <color theme="1"/>
      <name val="Times New Roman"/>
      <family val="1"/>
    </font>
    <font>
      <b/>
      <sz val="10"/>
      <color rgb="FF000000"/>
      <name val="Times New Roman"/>
      <family val="1"/>
    </font>
    <font>
      <i/>
      <sz val="10"/>
      <color theme="1"/>
      <name val="Times New Roman"/>
      <family val="1"/>
    </font>
    <font>
      <b/>
      <sz val="12"/>
      <color theme="1"/>
      <name val="Times New Roman"/>
      <family val="1"/>
    </font>
    <font>
      <i/>
      <sz val="13"/>
      <color theme="1"/>
      <name val="Times New Roman"/>
      <family val="1"/>
    </font>
    <font>
      <b/>
      <sz val="11"/>
      <color rgb="FF000000"/>
      <name val="Times New Roman"/>
      <family val="1"/>
    </font>
    <font>
      <sz val="11"/>
      <color rgb="FF000000"/>
      <name val="Times New Roman"/>
      <family val="1"/>
    </font>
    <font>
      <b/>
      <i/>
      <sz val="11"/>
      <color rgb="FF000000"/>
      <name val="Times New Roman"/>
      <family val="1"/>
    </font>
    <font>
      <i/>
      <sz val="11"/>
      <color rgb="FF000000"/>
      <name val="Times New Roman"/>
      <family val="1"/>
    </font>
    <font>
      <sz val="14"/>
      <color rgb="FF000000"/>
      <name val="Times New Roman"/>
      <family val="1"/>
    </font>
    <font>
      <i/>
      <sz val="14"/>
      <color rgb="FF000000"/>
      <name val="Times New Roman"/>
      <family val="1"/>
    </font>
    <font>
      <sz val="11"/>
      <color theme="1"/>
      <name val="Calibri"/>
      <family val="2"/>
      <scheme val="minor"/>
    </font>
    <font>
      <sz val="11"/>
      <color theme="1"/>
      <name val="Times New Roman"/>
      <family val="1"/>
      <charset val="1"/>
    </font>
    <font>
      <sz val="10"/>
      <color rgb="FFFF0000"/>
      <name val="Times New Roman"/>
      <family val="1"/>
    </font>
    <font>
      <sz val="10"/>
      <name val="Times New Roman"/>
      <family val="1"/>
    </font>
    <font>
      <b/>
      <sz val="10"/>
      <name val="Times New Roman"/>
      <family val="1"/>
    </font>
    <font>
      <sz val="10"/>
      <color rgb="FF000000"/>
      <name val="Times New Roman"/>
      <family val="1"/>
    </font>
    <font>
      <sz val="11"/>
      <color rgb="FFFF0000"/>
      <name val="Times New Roman"/>
      <family val="1"/>
    </font>
  </fonts>
  <fills count="7">
    <fill>
      <patternFill patternType="none"/>
    </fill>
    <fill>
      <patternFill patternType="gray125"/>
    </fill>
    <fill>
      <patternFill patternType="solid">
        <fgColor theme="0"/>
        <bgColor indexed="64"/>
      </patternFill>
    </fill>
    <fill>
      <patternFill patternType="solid">
        <fgColor theme="0"/>
        <bgColor rgb="FFDDEBF7"/>
      </patternFill>
    </fill>
    <fill>
      <patternFill patternType="solid">
        <fgColor theme="0"/>
        <bgColor theme="0"/>
      </patternFill>
    </fill>
    <fill>
      <patternFill patternType="solid">
        <fgColor theme="0"/>
        <bgColor rgb="FFFFFF00"/>
      </patternFill>
    </fill>
    <fill>
      <patternFill patternType="solid">
        <fgColor theme="0"/>
        <bgColor rgb="FF00FF00"/>
      </patternFill>
    </fill>
  </fills>
  <borders count="3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hair">
        <color indexed="64"/>
      </top>
      <bottom style="hair">
        <color indexed="64"/>
      </bottom>
      <diagonal/>
    </border>
  </borders>
  <cellStyleXfs count="7">
    <xf numFmtId="0" fontId="0" fillId="0" borderId="0"/>
    <xf numFmtId="43" fontId="8" fillId="0" borderId="0" applyFont="0" applyFill="0" applyBorder="0" applyAlignment="0" applyProtection="0"/>
    <xf numFmtId="9" fontId="8" fillId="0" borderId="0" applyFont="0" applyFill="0" applyBorder="0" applyAlignment="0" applyProtection="0"/>
    <xf numFmtId="0" fontId="17" fillId="0" borderId="0"/>
    <xf numFmtId="0" fontId="8" fillId="0" borderId="0"/>
    <xf numFmtId="0" fontId="21" fillId="0" borderId="0"/>
    <xf numFmtId="0" fontId="40" fillId="0" borderId="0"/>
  </cellStyleXfs>
  <cellXfs count="325">
    <xf numFmtId="0" fontId="0" fillId="0" borderId="0" xfId="0"/>
    <xf numFmtId="0" fontId="3" fillId="0" borderId="0" xfId="0" applyFont="1"/>
    <xf numFmtId="0" fontId="1" fillId="0" borderId="5" xfId="0" applyFont="1" applyFill="1" applyBorder="1" applyAlignment="1">
      <alignment horizontal="center" vertical="center" wrapText="1"/>
    </xf>
    <xf numFmtId="0" fontId="3" fillId="0" borderId="0" xfId="0" applyFont="1" applyAlignment="1">
      <alignment vertical="top"/>
    </xf>
    <xf numFmtId="0" fontId="5" fillId="0" borderId="0" xfId="0" applyFont="1" applyAlignment="1">
      <alignment vertical="top"/>
    </xf>
    <xf numFmtId="0" fontId="3" fillId="0" borderId="5" xfId="0" applyFont="1" applyBorder="1" applyAlignment="1">
      <alignment vertical="center" wrapText="1"/>
    </xf>
    <xf numFmtId="0" fontId="1"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1" fillId="0" borderId="5" xfId="0" applyFont="1" applyBorder="1" applyAlignment="1">
      <alignment horizontal="left" vertical="center" wrapText="1"/>
    </xf>
    <xf numFmtId="0" fontId="3" fillId="0" borderId="5" xfId="0" quotePrefix="1"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wrapText="1"/>
    </xf>
    <xf numFmtId="0" fontId="1" fillId="0" borderId="0" xfId="0" applyFont="1" applyAlignment="1">
      <alignment wrapText="1"/>
    </xf>
    <xf numFmtId="0" fontId="3" fillId="0" borderId="0" xfId="0" applyFont="1" applyAlignment="1">
      <alignment horizontal="center" vertical="center" wrapText="1"/>
    </xf>
    <xf numFmtId="0" fontId="3" fillId="0" borderId="0" xfId="0" applyFont="1" applyAlignment="1">
      <alignment horizontal="center" wrapText="1"/>
    </xf>
    <xf numFmtId="14" fontId="3" fillId="0" borderId="5" xfId="0" applyNumberFormat="1" applyFont="1" applyBorder="1" applyAlignment="1">
      <alignment horizontal="center" vertical="center" wrapText="1"/>
    </xf>
    <xf numFmtId="0" fontId="1" fillId="0" borderId="5" xfId="0" applyFont="1" applyBorder="1" applyAlignment="1">
      <alignment vertical="center" wrapText="1"/>
    </xf>
    <xf numFmtId="0" fontId="1" fillId="0" borderId="1" xfId="0" applyFont="1" applyBorder="1" applyAlignment="1">
      <alignment horizontal="left" vertical="center" wrapText="1"/>
    </xf>
    <xf numFmtId="0" fontId="3" fillId="0" borderId="1" xfId="0" applyFont="1" applyBorder="1" applyAlignment="1">
      <alignment horizontal="center" vertical="center" wrapText="1"/>
    </xf>
    <xf numFmtId="0" fontId="1" fillId="0" borderId="5" xfId="0" applyFont="1" applyFill="1" applyBorder="1" applyAlignment="1">
      <alignment horizontal="left" vertical="center" wrapText="1"/>
    </xf>
    <xf numFmtId="0" fontId="1" fillId="0" borderId="5" xfId="0" applyFont="1" applyBorder="1" applyAlignment="1">
      <alignment wrapText="1"/>
    </xf>
    <xf numFmtId="0" fontId="10" fillId="0" borderId="0" xfId="0" applyFont="1"/>
    <xf numFmtId="0" fontId="1" fillId="0" borderId="0" xfId="0" applyFont="1"/>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25" fillId="0" borderId="0" xfId="0" applyFont="1"/>
    <xf numFmtId="0" fontId="25" fillId="0" borderId="0" xfId="0" applyFont="1" applyAlignment="1">
      <alignment wrapText="1"/>
    </xf>
    <xf numFmtId="0" fontId="3" fillId="0" borderId="0" xfId="0" applyFont="1" applyAlignment="1">
      <alignment horizontal="center" vertical="center"/>
    </xf>
    <xf numFmtId="0" fontId="35"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5" xfId="0" applyFont="1" applyBorder="1" applyAlignment="1">
      <alignment vertical="center" wrapText="1"/>
    </xf>
    <xf numFmtId="49" fontId="11" fillId="0" borderId="0" xfId="0" applyNumberFormat="1" applyFont="1"/>
    <xf numFmtId="0" fontId="26" fillId="0" borderId="0" xfId="0" applyFont="1"/>
    <xf numFmtId="0" fontId="20" fillId="0" borderId="0" xfId="0" applyFont="1"/>
    <xf numFmtId="0" fontId="22" fillId="0" borderId="0" xfId="0" applyFont="1"/>
    <xf numFmtId="0" fontId="18" fillId="0" borderId="0" xfId="0" applyFont="1" applyAlignment="1">
      <alignment vertical="center" wrapText="1"/>
    </xf>
    <xf numFmtId="4" fontId="3" fillId="0" borderId="0" xfId="0" applyNumberFormat="1" applyFont="1" applyAlignment="1">
      <alignment vertical="center" wrapText="1"/>
    </xf>
    <xf numFmtId="0" fontId="3" fillId="0" borderId="0" xfId="0" applyFont="1" applyAlignment="1">
      <alignment vertical="center"/>
    </xf>
    <xf numFmtId="0" fontId="1" fillId="0" borderId="0" xfId="0" applyFont="1" applyAlignment="1">
      <alignment horizontal="center" vertical="center" wrapText="1"/>
    </xf>
    <xf numFmtId="0" fontId="42" fillId="0" borderId="0" xfId="0" applyFont="1"/>
    <xf numFmtId="9" fontId="10" fillId="2" borderId="5" xfId="0" applyNumberFormat="1" applyFont="1" applyFill="1" applyBorder="1" applyAlignment="1">
      <alignment horizontal="left" vertical="center" wrapText="1"/>
    </xf>
    <xf numFmtId="0" fontId="10" fillId="2" borderId="5" xfId="0" applyFont="1" applyFill="1" applyBorder="1" applyAlignment="1">
      <alignment horizontal="center" vertical="center" wrapText="1"/>
    </xf>
    <xf numFmtId="0" fontId="10" fillId="2" borderId="5" xfId="0" applyFont="1" applyFill="1" applyBorder="1" applyAlignment="1">
      <alignment horizontal="left" vertical="center" wrapText="1"/>
    </xf>
    <xf numFmtId="9" fontId="35" fillId="0" borderId="5" xfId="0" applyNumberFormat="1" applyFont="1" applyBorder="1" applyAlignment="1">
      <alignment horizontal="center" vertical="center" wrapText="1"/>
    </xf>
    <xf numFmtId="2" fontId="3" fillId="0" borderId="5" xfId="0" quotePrefix="1" applyNumberFormat="1" applyFont="1" applyBorder="1" applyAlignment="1">
      <alignment horizontal="center" vertical="center" wrapText="1"/>
    </xf>
    <xf numFmtId="0" fontId="3" fillId="0" borderId="5" xfId="0" applyFont="1" applyBorder="1" applyAlignment="1">
      <alignment horizontal="justify" vertical="center"/>
    </xf>
    <xf numFmtId="0" fontId="25" fillId="2" borderId="5" xfId="0" quotePrefix="1" applyFont="1" applyFill="1" applyBorder="1" applyAlignment="1">
      <alignment vertical="center" wrapText="1"/>
    </xf>
    <xf numFmtId="0" fontId="10" fillId="0" borderId="5" xfId="0" applyFont="1" applyBorder="1" applyAlignment="1">
      <alignment horizontal="left" vertical="center" wrapText="1"/>
    </xf>
    <xf numFmtId="0" fontId="10" fillId="0" borderId="5" xfId="0" quotePrefix="1" applyFont="1" applyBorder="1" applyAlignment="1">
      <alignment horizontal="left" vertical="center" wrapText="1"/>
    </xf>
    <xf numFmtId="164" fontId="45" fillId="3" borderId="23" xfId="0" applyNumberFormat="1" applyFont="1" applyFill="1" applyBorder="1" applyAlignment="1">
      <alignment horizontal="right" vertical="center" wrapText="1"/>
    </xf>
    <xf numFmtId="164" fontId="45" fillId="3" borderId="22" xfId="0" applyNumberFormat="1" applyFont="1" applyFill="1" applyBorder="1" applyAlignment="1">
      <alignment horizontal="right" vertical="center" wrapText="1"/>
    </xf>
    <xf numFmtId="3" fontId="45" fillId="3" borderId="24" xfId="0" applyNumberFormat="1" applyFont="1" applyFill="1" applyBorder="1" applyAlignment="1">
      <alignment horizontal="right" vertical="center" wrapText="1"/>
    </xf>
    <xf numFmtId="0" fontId="30" fillId="3" borderId="24" xfId="0" applyFont="1" applyFill="1" applyBorder="1" applyAlignment="1">
      <alignment horizontal="center" vertical="center" wrapText="1"/>
    </xf>
    <xf numFmtId="164" fontId="45" fillId="3" borderId="22" xfId="1" applyNumberFormat="1" applyFont="1" applyFill="1" applyBorder="1" applyAlignment="1">
      <alignment horizontal="right" vertical="center" wrapText="1"/>
    </xf>
    <xf numFmtId="164" fontId="45" fillId="3" borderId="22" xfId="0" quotePrefix="1" applyNumberFormat="1" applyFont="1" applyFill="1" applyBorder="1" applyAlignment="1">
      <alignment horizontal="right" vertical="center" wrapText="1"/>
    </xf>
    <xf numFmtId="0" fontId="45" fillId="3" borderId="24" xfId="0" applyFont="1" applyFill="1" applyBorder="1" applyAlignment="1">
      <alignment horizontal="right" vertical="center" wrapText="1"/>
    </xf>
    <xf numFmtId="164" fontId="45" fillId="3" borderId="24" xfId="0" applyNumberFormat="1" applyFont="1" applyFill="1" applyBorder="1" applyAlignment="1">
      <alignment horizontal="right" vertical="center" wrapText="1"/>
    </xf>
    <xf numFmtId="164" fontId="45" fillId="3" borderId="24" xfId="1" applyNumberFormat="1" applyFont="1" applyFill="1" applyBorder="1" applyAlignment="1">
      <alignment horizontal="center" vertical="center" wrapText="1"/>
    </xf>
    <xf numFmtId="0" fontId="45" fillId="3" borderId="22" xfId="0" applyFont="1" applyFill="1" applyBorder="1" applyAlignment="1">
      <alignment horizontal="right" vertical="center" wrapText="1"/>
    </xf>
    <xf numFmtId="0" fontId="3" fillId="4" borderId="5" xfId="0" applyFont="1" applyFill="1" applyBorder="1" applyAlignment="1">
      <alignment horizontal="right" vertical="center"/>
    </xf>
    <xf numFmtId="0" fontId="3" fillId="4" borderId="5" xfId="0" applyFont="1" applyFill="1" applyBorder="1" applyAlignment="1">
      <alignment horizontal="center" vertical="center"/>
    </xf>
    <xf numFmtId="0" fontId="3" fillId="4" borderId="22" xfId="0" applyFont="1" applyFill="1" applyBorder="1" applyAlignment="1">
      <alignment horizontal="right" vertical="center"/>
    </xf>
    <xf numFmtId="0" fontId="3" fillId="4" borderId="22"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22" xfId="0" applyFont="1" applyFill="1" applyBorder="1" applyAlignment="1">
      <alignment horizontal="center" vertical="center"/>
    </xf>
    <xf numFmtId="10" fontId="34" fillId="2" borderId="5" xfId="0" applyNumberFormat="1" applyFont="1" applyFill="1" applyBorder="1" applyAlignment="1">
      <alignment vertical="center" wrapText="1"/>
    </xf>
    <xf numFmtId="0" fontId="3" fillId="0" borderId="24" xfId="0" applyFont="1" applyBorder="1" applyAlignment="1">
      <alignment horizontal="left" vertical="center" wrapText="1"/>
    </xf>
    <xf numFmtId="0" fontId="3" fillId="0" borderId="24" xfId="0" applyFont="1" applyBorder="1" applyAlignment="1">
      <alignment horizontal="center" vertical="center" wrapText="1"/>
    </xf>
    <xf numFmtId="0" fontId="3" fillId="0" borderId="24" xfId="0" applyFont="1" applyBorder="1" applyAlignment="1">
      <alignment vertical="center" wrapText="1"/>
    </xf>
    <xf numFmtId="0" fontId="46" fillId="0" borderId="0" xfId="0" applyFont="1" applyAlignment="1">
      <alignment wrapText="1"/>
    </xf>
    <xf numFmtId="0" fontId="0" fillId="0" borderId="0" xfId="0" applyFont="1" applyAlignment="1"/>
    <xf numFmtId="2" fontId="3" fillId="0" borderId="5" xfId="0" applyNumberFormat="1" applyFont="1" applyBorder="1" applyAlignment="1">
      <alignment horizontal="center" vertical="center" wrapText="1"/>
    </xf>
    <xf numFmtId="0" fontId="3" fillId="0" borderId="27" xfId="0" applyFont="1" applyBorder="1" applyAlignment="1">
      <alignment horizontal="center" vertical="center" wrapText="1"/>
    </xf>
    <xf numFmtId="168" fontId="3" fillId="0" borderId="27" xfId="0" applyNumberFormat="1" applyFont="1" applyBorder="1" applyAlignment="1">
      <alignment horizontal="center" vertical="center" wrapText="1"/>
    </xf>
    <xf numFmtId="0" fontId="35" fillId="0" borderId="24" xfId="0" applyFont="1" applyBorder="1" applyAlignment="1">
      <alignment horizontal="left" vertical="center" wrapText="1"/>
    </xf>
    <xf numFmtId="0" fontId="35" fillId="0" borderId="24" xfId="0" applyFont="1" applyBorder="1" applyAlignment="1">
      <alignment horizontal="center" vertical="center" wrapText="1"/>
    </xf>
    <xf numFmtId="168" fontId="3" fillId="0" borderId="21" xfId="0" applyNumberFormat="1" applyFont="1" applyBorder="1" applyAlignment="1">
      <alignment horizontal="center" vertical="center" wrapText="1"/>
    </xf>
    <xf numFmtId="0" fontId="3" fillId="0" borderId="20" xfId="0" applyFont="1" applyBorder="1" applyAlignment="1">
      <alignment horizontal="left" vertical="center" wrapText="1"/>
    </xf>
    <xf numFmtId="0" fontId="3" fillId="0" borderId="20" xfId="0" applyFont="1" applyBorder="1" applyAlignment="1">
      <alignment horizontal="center" vertical="center" wrapText="1"/>
    </xf>
    <xf numFmtId="0" fontId="3" fillId="0" borderId="20" xfId="0" applyFont="1" applyBorder="1" applyAlignment="1">
      <alignment vertical="center" wrapText="1"/>
    </xf>
    <xf numFmtId="168" fontId="3" fillId="0" borderId="5" xfId="0" applyNumberFormat="1" applyFont="1" applyBorder="1" applyAlignment="1">
      <alignment horizontal="center" vertical="center" wrapText="1"/>
    </xf>
    <xf numFmtId="168" fontId="1" fillId="0" borderId="5" xfId="0" applyNumberFormat="1" applyFont="1" applyBorder="1" applyAlignment="1">
      <alignment horizontal="center" vertical="center" wrapText="1"/>
    </xf>
    <xf numFmtId="0" fontId="1" fillId="0" borderId="0" xfId="0" applyFont="1" applyAlignment="1">
      <alignment vertical="center" wrapText="1"/>
    </xf>
    <xf numFmtId="0" fontId="3" fillId="2" borderId="5" xfId="0" applyFont="1" applyFill="1" applyBorder="1" applyAlignment="1">
      <alignment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0" fillId="2" borderId="0" xfId="0" applyFont="1" applyFill="1" applyAlignment="1"/>
    <xf numFmtId="0" fontId="41" fillId="0" borderId="5" xfId="0" applyFont="1" applyBorder="1" applyAlignment="1">
      <alignment horizontal="center" vertical="center" wrapText="1"/>
    </xf>
    <xf numFmtId="0" fontId="3" fillId="0" borderId="5" xfId="0" quotePrefix="1" applyFont="1" applyBorder="1" applyAlignment="1">
      <alignment vertical="center" wrapText="1"/>
    </xf>
    <xf numFmtId="0" fontId="3" fillId="0" borderId="5" xfId="0" applyFont="1" applyBorder="1" applyAlignment="1">
      <alignment horizontal="center" vertical="top" wrapText="1"/>
    </xf>
    <xf numFmtId="0" fontId="3" fillId="0" borderId="5" xfId="0" applyFont="1" applyBorder="1" applyAlignment="1">
      <alignment vertical="center"/>
    </xf>
    <xf numFmtId="49" fontId="3" fillId="0" borderId="5" xfId="0" applyNumberFormat="1" applyFont="1" applyBorder="1" applyAlignment="1">
      <alignment horizontal="center" vertical="center" wrapText="1"/>
    </xf>
    <xf numFmtId="0" fontId="10" fillId="0" borderId="5" xfId="0" applyFont="1" applyBorder="1" applyAlignment="1">
      <alignment horizontal="center" vertical="top" wrapText="1"/>
    </xf>
    <xf numFmtId="0" fontId="10" fillId="2" borderId="5" xfId="0" quotePrefix="1" applyFont="1" applyFill="1" applyBorder="1" applyAlignment="1">
      <alignment horizontal="left" vertical="center" wrapText="1"/>
    </xf>
    <xf numFmtId="0" fontId="10" fillId="0" borderId="5" xfId="0" quotePrefix="1" applyFont="1" applyBorder="1" applyAlignment="1">
      <alignment horizontal="center" vertical="center" wrapText="1"/>
    </xf>
    <xf numFmtId="2" fontId="3" fillId="2" borderId="5" xfId="0" applyNumberFormat="1" applyFont="1" applyFill="1" applyBorder="1" applyAlignment="1">
      <alignment horizontal="center" vertical="center" wrapText="1"/>
    </xf>
    <xf numFmtId="0" fontId="3" fillId="5" borderId="5" xfId="0" applyFont="1" applyFill="1" applyBorder="1" applyAlignment="1">
      <alignment vertical="center" wrapText="1"/>
    </xf>
    <xf numFmtId="0" fontId="3" fillId="5" borderId="5" xfId="0" applyFont="1" applyFill="1" applyBorder="1" applyAlignment="1">
      <alignment horizontal="center" vertical="center" wrapText="1"/>
    </xf>
    <xf numFmtId="0" fontId="3" fillId="6" borderId="5" xfId="0" applyFont="1" applyFill="1" applyBorder="1" applyAlignment="1">
      <alignment horizontal="left" vertical="center" wrapText="1"/>
    </xf>
    <xf numFmtId="0" fontId="3" fillId="6" borderId="5" xfId="0" applyFont="1" applyFill="1" applyBorder="1" applyAlignment="1">
      <alignment horizontal="center" vertical="center" wrapText="1"/>
    </xf>
    <xf numFmtId="0" fontId="3" fillId="5" borderId="5" xfId="0" quotePrefix="1" applyFont="1" applyFill="1" applyBorder="1" applyAlignment="1">
      <alignment horizontal="left" vertical="center" wrapText="1"/>
    </xf>
    <xf numFmtId="0" fontId="35" fillId="6" borderId="5" xfId="0" applyFont="1" applyFill="1" applyBorder="1" applyAlignment="1">
      <alignment horizontal="left" wrapText="1"/>
    </xf>
    <xf numFmtId="0" fontId="35" fillId="6" borderId="5" xfId="0" applyFont="1" applyFill="1" applyBorder="1" applyAlignment="1">
      <alignment horizontal="center" vertical="center" wrapText="1"/>
    </xf>
    <xf numFmtId="0" fontId="35" fillId="6" borderId="5" xfId="0" quotePrefix="1" applyFont="1" applyFill="1" applyBorder="1" applyAlignment="1">
      <alignment horizontal="left" vertical="center" wrapText="1"/>
    </xf>
    <xf numFmtId="0" fontId="35" fillId="6" borderId="5" xfId="0" applyFont="1" applyFill="1" applyBorder="1" applyAlignment="1">
      <alignment horizontal="left" vertical="center" wrapText="1"/>
    </xf>
    <xf numFmtId="0" fontId="3" fillId="6" borderId="5" xfId="0" applyFont="1" applyFill="1" applyBorder="1" applyAlignment="1">
      <alignment horizontal="left" wrapText="1"/>
    </xf>
    <xf numFmtId="0" fontId="3" fillId="0" borderId="27" xfId="0" applyFont="1" applyBorder="1" applyAlignment="1">
      <alignment horizontal="left" vertical="center" wrapText="1"/>
    </xf>
    <xf numFmtId="0" fontId="3" fillId="0" borderId="23" xfId="0" applyFont="1" applyBorder="1" applyAlignment="1">
      <alignment horizontal="center" vertical="center" wrapText="1"/>
    </xf>
    <xf numFmtId="0" fontId="35" fillId="0" borderId="28" xfId="0" applyFont="1" applyBorder="1" applyAlignment="1">
      <alignment horizontal="center" vertical="center" wrapText="1"/>
    </xf>
    <xf numFmtId="164" fontId="45" fillId="2" borderId="3" xfId="1" applyNumberFormat="1" applyFont="1" applyFill="1" applyBorder="1" applyAlignment="1">
      <alignment horizontal="right" vertical="center" wrapText="1"/>
    </xf>
    <xf numFmtId="169" fontId="45" fillId="3" borderId="24" xfId="0" quotePrefix="1" applyNumberFormat="1" applyFont="1" applyFill="1" applyBorder="1" applyAlignment="1">
      <alignment horizontal="right" vertical="center" wrapText="1"/>
    </xf>
    <xf numFmtId="0" fontId="25" fillId="2" borderId="5" xfId="0" applyFont="1" applyFill="1" applyBorder="1" applyAlignment="1">
      <alignment vertical="center" wrapText="1"/>
    </xf>
    <xf numFmtId="3" fontId="18" fillId="2" borderId="13" xfId="3" applyNumberFormat="1" applyFont="1" applyFill="1" applyBorder="1" applyAlignment="1">
      <alignment vertical="center" wrapText="1"/>
    </xf>
    <xf numFmtId="10" fontId="18" fillId="2" borderId="13" xfId="2" applyNumberFormat="1" applyFont="1" applyFill="1" applyBorder="1" applyAlignment="1">
      <alignment vertical="center" wrapText="1"/>
    </xf>
    <xf numFmtId="10" fontId="18" fillId="2" borderId="1" xfId="2" applyNumberFormat="1" applyFont="1" applyFill="1" applyBorder="1" applyAlignment="1">
      <alignment vertical="center" wrapText="1"/>
    </xf>
    <xf numFmtId="3" fontId="26" fillId="2" borderId="15" xfId="4" applyNumberFormat="1" applyFont="1" applyFill="1" applyBorder="1" applyAlignment="1">
      <alignment horizontal="right" vertical="center" wrapText="1"/>
    </xf>
    <xf numFmtId="10" fontId="26" fillId="2" borderId="15" xfId="2" applyNumberFormat="1" applyFont="1" applyFill="1" applyBorder="1" applyAlignment="1">
      <alignment horizontal="right" vertical="center" wrapText="1"/>
    </xf>
    <xf numFmtId="10" fontId="18" fillId="2" borderId="15" xfId="2" applyNumberFormat="1" applyFont="1" applyFill="1" applyBorder="1" applyAlignment="1">
      <alignment vertical="center" wrapText="1"/>
    </xf>
    <xf numFmtId="3" fontId="20" fillId="2" borderId="15" xfId="4" applyNumberFormat="1" applyFont="1" applyFill="1" applyBorder="1" applyAlignment="1">
      <alignment horizontal="right" vertical="center" wrapText="1"/>
    </xf>
    <xf numFmtId="10" fontId="20" fillId="2" borderId="15" xfId="2" applyNumberFormat="1" applyFont="1" applyFill="1" applyBorder="1" applyAlignment="1">
      <alignment horizontal="right" vertical="center" wrapText="1"/>
    </xf>
    <xf numFmtId="10" fontId="17" fillId="2" borderId="15" xfId="2" applyNumberFormat="1" applyFont="1" applyFill="1" applyBorder="1" applyAlignment="1">
      <alignment vertical="center" wrapText="1"/>
    </xf>
    <xf numFmtId="3" fontId="20" fillId="2" borderId="29" xfId="4" applyNumberFormat="1" applyFont="1" applyFill="1" applyBorder="1" applyAlignment="1">
      <alignment horizontal="right" vertical="center" wrapText="1"/>
    </xf>
    <xf numFmtId="3" fontId="22" fillId="2" borderId="15" xfId="4" applyNumberFormat="1" applyFont="1" applyFill="1" applyBorder="1" applyAlignment="1">
      <alignment horizontal="right" vertical="center" wrapText="1"/>
    </xf>
    <xf numFmtId="3" fontId="16" fillId="2" borderId="29" xfId="3" applyNumberFormat="1" applyFont="1" applyFill="1" applyBorder="1" applyAlignment="1">
      <alignment vertical="center" wrapText="1"/>
    </xf>
    <xf numFmtId="3" fontId="18" fillId="2" borderId="15" xfId="3" applyNumberFormat="1" applyFont="1" applyFill="1" applyBorder="1" applyAlignment="1">
      <alignment vertical="center" wrapText="1"/>
    </xf>
    <xf numFmtId="3" fontId="26" fillId="2" borderId="29" xfId="4" applyNumberFormat="1" applyFont="1" applyFill="1" applyBorder="1" applyAlignment="1">
      <alignment horizontal="right" vertical="center" wrapText="1"/>
    </xf>
    <xf numFmtId="3" fontId="16" fillId="2" borderId="15" xfId="3" applyNumberFormat="1" applyFont="1" applyFill="1" applyBorder="1" applyAlignment="1">
      <alignment vertical="center" wrapText="1"/>
    </xf>
    <xf numFmtId="3" fontId="16" fillId="2" borderId="15" xfId="0" applyNumberFormat="1" applyFont="1" applyFill="1" applyBorder="1" applyAlignment="1">
      <alignment vertical="center"/>
    </xf>
    <xf numFmtId="3" fontId="16" fillId="2" borderId="29" xfId="0" applyNumberFormat="1" applyFont="1" applyFill="1" applyBorder="1" applyAlignment="1">
      <alignment vertical="center"/>
    </xf>
    <xf numFmtId="3" fontId="26" fillId="2" borderId="16" xfId="4" applyNumberFormat="1" applyFont="1" applyFill="1" applyBorder="1" applyAlignment="1">
      <alignment horizontal="right" vertical="center" wrapText="1"/>
    </xf>
    <xf numFmtId="10" fontId="26" fillId="2" borderId="16" xfId="2" applyNumberFormat="1" applyFont="1" applyFill="1" applyBorder="1" applyAlignment="1">
      <alignment horizontal="right" vertical="center" wrapText="1"/>
    </xf>
    <xf numFmtId="3" fontId="18" fillId="2" borderId="16" xfId="3" applyNumberFormat="1" applyFont="1" applyFill="1" applyBorder="1" applyAlignment="1">
      <alignmen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35" fillId="2" borderId="5" xfId="0" applyFont="1" applyFill="1" applyBorder="1" applyAlignment="1">
      <alignment horizontal="left" vertical="center" wrapText="1"/>
    </xf>
    <xf numFmtId="0" fontId="35" fillId="2" borderId="5" xfId="0" applyFont="1" applyFill="1" applyBorder="1" applyAlignment="1">
      <alignment horizontal="center" vertical="center" wrapText="1"/>
    </xf>
    <xf numFmtId="0" fontId="35" fillId="2" borderId="5" xfId="0" applyFont="1" applyFill="1" applyBorder="1" applyAlignment="1">
      <alignment vertical="center" wrapText="1"/>
    </xf>
    <xf numFmtId="0" fontId="3" fillId="2" borderId="5" xfId="0" quotePrefix="1" applyFont="1" applyFill="1" applyBorder="1" applyAlignment="1">
      <alignment horizontal="left" vertical="center" wrapText="1"/>
    </xf>
    <xf numFmtId="165" fontId="3" fillId="2" borderId="5" xfId="0" applyNumberFormat="1" applyFont="1" applyFill="1" applyBorder="1" applyAlignment="1">
      <alignment horizontal="center" vertical="center" wrapText="1"/>
    </xf>
    <xf numFmtId="165" fontId="35" fillId="2" borderId="5" xfId="0" applyNumberFormat="1" applyFont="1" applyFill="1" applyBorder="1" applyAlignment="1">
      <alignment horizontal="center" vertical="center" wrapText="1"/>
    </xf>
    <xf numFmtId="0" fontId="3" fillId="2" borderId="5" xfId="6" applyFont="1" applyFill="1" applyBorder="1" applyAlignment="1">
      <alignment horizontal="left" vertical="center" wrapText="1"/>
    </xf>
    <xf numFmtId="0" fontId="3" fillId="2" borderId="5" xfId="6" applyFont="1" applyFill="1" applyBorder="1" applyAlignment="1">
      <alignment horizontal="center" vertical="center" wrapText="1"/>
    </xf>
    <xf numFmtId="0" fontId="46" fillId="2" borderId="5" xfId="0" applyFont="1" applyFill="1" applyBorder="1" applyAlignment="1">
      <alignment horizontal="center" vertical="center" wrapText="1"/>
    </xf>
    <xf numFmtId="0" fontId="3" fillId="2" borderId="5" xfId="0" applyFont="1" applyFill="1" applyBorder="1" applyAlignment="1">
      <alignment horizontal="left" wrapText="1"/>
    </xf>
    <xf numFmtId="0" fontId="3" fillId="2" borderId="5" xfId="0" quotePrefix="1" applyFont="1" applyFill="1" applyBorder="1" applyAlignment="1">
      <alignment horizontal="center" vertical="center" wrapText="1"/>
    </xf>
    <xf numFmtId="2" fontId="3" fillId="2" borderId="5" xfId="2" applyNumberFormat="1" applyFont="1" applyFill="1" applyBorder="1" applyAlignment="1">
      <alignment horizontal="center" vertical="center" wrapText="1"/>
    </xf>
    <xf numFmtId="0" fontId="1" fillId="2" borderId="5" xfId="0" applyFont="1" applyFill="1" applyBorder="1" applyAlignment="1">
      <alignment wrapText="1"/>
    </xf>
    <xf numFmtId="0" fontId="3" fillId="2" borderId="5" xfId="0" applyFont="1" applyFill="1" applyBorder="1" applyAlignment="1">
      <alignment wrapText="1"/>
    </xf>
    <xf numFmtId="0" fontId="10" fillId="2" borderId="5" xfId="0" quotePrefix="1" applyFont="1" applyFill="1" applyBorder="1" applyAlignment="1">
      <alignment horizontal="center" vertical="center" wrapText="1"/>
    </xf>
    <xf numFmtId="0" fontId="1" fillId="2" borderId="5" xfId="0" applyFont="1" applyFill="1" applyBorder="1" applyAlignment="1">
      <alignment vertical="center" wrapText="1"/>
    </xf>
    <xf numFmtId="14" fontId="3" fillId="2" borderId="5" xfId="0" applyNumberFormat="1" applyFont="1" applyFill="1" applyBorder="1" applyAlignment="1">
      <alignment horizontal="center" vertical="center" wrapText="1"/>
    </xf>
    <xf numFmtId="9" fontId="35" fillId="2" borderId="5" xfId="0" applyNumberFormat="1" applyFont="1" applyFill="1" applyBorder="1" applyAlignment="1">
      <alignment horizontal="center" vertical="center" wrapText="1"/>
    </xf>
    <xf numFmtId="9" fontId="35" fillId="2" borderId="5" xfId="0" applyNumberFormat="1" applyFont="1" applyFill="1" applyBorder="1" applyAlignment="1">
      <alignment horizontal="left" vertical="center" wrapText="1"/>
    </xf>
    <xf numFmtId="2" fontId="3" fillId="2" borderId="5" xfId="0" quotePrefix="1" applyNumberFormat="1" applyFont="1" applyFill="1" applyBorder="1" applyAlignment="1">
      <alignment horizontal="center" vertical="center" wrapText="1"/>
    </xf>
    <xf numFmtId="0" fontId="3" fillId="2" borderId="5" xfId="0" applyFont="1" applyFill="1" applyBorder="1" applyAlignment="1">
      <alignment horizontal="justify" vertical="center"/>
    </xf>
    <xf numFmtId="0" fontId="10" fillId="2" borderId="5" xfId="0" applyFont="1" applyFill="1" applyBorder="1" applyAlignment="1">
      <alignment vertical="center" wrapText="1"/>
    </xf>
    <xf numFmtId="49" fontId="3" fillId="2" borderId="5" xfId="0" applyNumberFormat="1" applyFont="1" applyFill="1" applyBorder="1" applyAlignment="1">
      <alignment horizontal="center" vertical="center" wrapText="1"/>
    </xf>
    <xf numFmtId="49" fontId="3" fillId="2" borderId="5" xfId="0" applyNumberFormat="1" applyFont="1" applyFill="1" applyBorder="1" applyAlignment="1">
      <alignment horizontal="justify" vertical="center" wrapText="1"/>
    </xf>
    <xf numFmtId="0" fontId="3" fillId="2" borderId="5" xfId="0" applyFont="1" applyFill="1" applyBorder="1" applyAlignment="1">
      <alignment vertical="top" wrapText="1"/>
    </xf>
    <xf numFmtId="0" fontId="3" fillId="2" borderId="5" xfId="0" applyFont="1" applyFill="1" applyBorder="1" applyAlignment="1">
      <alignment horizontal="center" vertical="top" wrapText="1"/>
    </xf>
    <xf numFmtId="0" fontId="3" fillId="2" borderId="5" xfId="0" quotePrefix="1" applyFont="1" applyFill="1" applyBorder="1" applyAlignment="1">
      <alignment vertical="center" wrapText="1"/>
    </xf>
    <xf numFmtId="0" fontId="10" fillId="2" borderId="5" xfId="0" applyFont="1" applyFill="1" applyBorder="1" applyAlignment="1">
      <alignment horizontal="center" vertical="top" wrapText="1"/>
    </xf>
    <xf numFmtId="0" fontId="10" fillId="2" borderId="5" xfId="0" quotePrefix="1" applyFont="1" applyFill="1" applyBorder="1" applyAlignment="1">
      <alignment vertical="center" wrapText="1"/>
    </xf>
    <xf numFmtId="0" fontId="3" fillId="2" borderId="5" xfId="0" applyFont="1" applyFill="1" applyBorder="1" applyAlignment="1">
      <alignment vertical="center"/>
    </xf>
    <xf numFmtId="0" fontId="3" fillId="2" borderId="0" xfId="0" applyFont="1" applyFill="1"/>
    <xf numFmtId="0" fontId="34" fillId="2" borderId="5" xfId="0" applyFont="1" applyFill="1" applyBorder="1" applyAlignment="1">
      <alignment horizontal="center" vertical="center" wrapText="1"/>
    </xf>
    <xf numFmtId="49" fontId="37" fillId="2" borderId="5" xfId="0" applyNumberFormat="1" applyFont="1" applyFill="1" applyBorder="1" applyAlignment="1">
      <alignment horizontal="left" vertical="center" wrapText="1" indent="1"/>
    </xf>
    <xf numFmtId="49" fontId="37" fillId="2" borderId="5" xfId="0" applyNumberFormat="1" applyFont="1" applyFill="1" applyBorder="1" applyAlignment="1">
      <alignment horizontal="center" vertical="center" wrapText="1"/>
    </xf>
    <xf numFmtId="49" fontId="37" fillId="2" borderId="4" xfId="0" applyNumberFormat="1" applyFont="1" applyFill="1" applyBorder="1" applyAlignment="1">
      <alignment horizontal="center" vertical="center" wrapText="1"/>
    </xf>
    <xf numFmtId="0" fontId="34" fillId="2" borderId="5" xfId="0" applyFont="1" applyFill="1" applyBorder="1" applyAlignment="1">
      <alignment vertical="center" wrapText="1"/>
    </xf>
    <xf numFmtId="167" fontId="34" fillId="2" borderId="5" xfId="0" applyNumberFormat="1" applyFont="1" applyFill="1" applyBorder="1" applyAlignment="1">
      <alignment horizontal="right" vertical="center" wrapText="1"/>
    </xf>
    <xf numFmtId="166" fontId="9" fillId="2" borderId="5" xfId="0" applyNumberFormat="1" applyFont="1" applyFill="1" applyBorder="1" applyAlignment="1">
      <alignment vertical="center" wrapText="1"/>
    </xf>
    <xf numFmtId="167" fontId="35" fillId="2" borderId="5" xfId="0" applyNumberFormat="1" applyFont="1" applyFill="1" applyBorder="1" applyAlignment="1">
      <alignment horizontal="right" vertical="center" wrapText="1"/>
    </xf>
    <xf numFmtId="166" fontId="10" fillId="2" borderId="24" xfId="0" applyNumberFormat="1" applyFont="1" applyFill="1" applyBorder="1" applyAlignment="1">
      <alignment horizontal="right" vertical="center" wrapText="1"/>
    </xf>
    <xf numFmtId="166" fontId="35" fillId="2" borderId="5" xfId="0" applyNumberFormat="1" applyFont="1" applyFill="1" applyBorder="1" applyAlignment="1">
      <alignment vertical="center" wrapText="1"/>
    </xf>
    <xf numFmtId="10" fontId="35" fillId="2" borderId="5" xfId="0" applyNumberFormat="1" applyFont="1" applyFill="1" applyBorder="1" applyAlignment="1">
      <alignment vertical="center" wrapText="1"/>
    </xf>
    <xf numFmtId="0" fontId="35" fillId="2" borderId="5" xfId="0" applyFont="1" applyFill="1" applyBorder="1" applyAlignment="1">
      <alignment horizontal="justify" vertical="center" wrapText="1"/>
    </xf>
    <xf numFmtId="166" fontId="10" fillId="2" borderId="5" xfId="0" applyNumberFormat="1" applyFont="1" applyFill="1" applyBorder="1" applyAlignment="1">
      <alignment vertical="center" wrapText="1"/>
    </xf>
    <xf numFmtId="0" fontId="24" fillId="2" borderId="1"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5" fillId="2" borderId="5" xfId="0" applyFont="1" applyFill="1" applyBorder="1" applyAlignment="1">
      <alignment horizontal="center" vertical="center" wrapText="1"/>
    </xf>
    <xf numFmtId="164" fontId="30" fillId="2" borderId="5" xfId="1" applyNumberFormat="1" applyFont="1" applyFill="1" applyBorder="1" applyAlignment="1">
      <alignment horizontal="right" vertical="center" wrapText="1"/>
    </xf>
    <xf numFmtId="0" fontId="30" fillId="2" borderId="5" xfId="0" applyFont="1" applyFill="1" applyBorder="1" applyAlignment="1">
      <alignment horizontal="right" vertical="center" wrapText="1"/>
    </xf>
    <xf numFmtId="0" fontId="43" fillId="2" borderId="5" xfId="0" applyFont="1" applyFill="1" applyBorder="1" applyAlignment="1">
      <alignment vertical="center" wrapText="1"/>
    </xf>
    <xf numFmtId="0" fontId="30" fillId="2" borderId="3" xfId="0" applyFont="1" applyFill="1" applyBorder="1" applyAlignment="1">
      <alignment horizontal="right" vertical="center" wrapText="1"/>
    </xf>
    <xf numFmtId="0" fontId="25" fillId="2" borderId="3" xfId="0" applyFont="1" applyFill="1" applyBorder="1" applyAlignment="1">
      <alignment horizontal="right" vertical="center" wrapText="1"/>
    </xf>
    <xf numFmtId="0" fontId="25" fillId="2" borderId="5" xfId="0" applyFont="1" applyFill="1" applyBorder="1" applyAlignment="1">
      <alignment horizontal="right" vertical="center" wrapText="1"/>
    </xf>
    <xf numFmtId="0" fontId="30" fillId="2" borderId="3" xfId="0" quotePrefix="1" applyFont="1" applyFill="1" applyBorder="1" applyAlignment="1">
      <alignment horizontal="right" vertical="center" wrapText="1"/>
    </xf>
    <xf numFmtId="0" fontId="30" fillId="2" borderId="1" xfId="0" applyFont="1" applyFill="1" applyBorder="1" applyAlignment="1">
      <alignment horizontal="right" vertical="center" wrapText="1"/>
    </xf>
    <xf numFmtId="0" fontId="30" fillId="2" borderId="9" xfId="0" applyFont="1" applyFill="1" applyBorder="1" applyAlignment="1">
      <alignment horizontal="right" vertical="center" wrapText="1"/>
    </xf>
    <xf numFmtId="0" fontId="25" fillId="2" borderId="9" xfId="0" applyFont="1" applyFill="1" applyBorder="1" applyAlignment="1">
      <alignment horizontal="right" vertical="center" wrapText="1"/>
    </xf>
    <xf numFmtId="0" fontId="25" fillId="2" borderId="1" xfId="0" applyFont="1" applyFill="1" applyBorder="1" applyAlignment="1">
      <alignment horizontal="right" vertical="center" wrapText="1"/>
    </xf>
    <xf numFmtId="9" fontId="24" fillId="2" borderId="5" xfId="0" applyNumberFormat="1" applyFont="1" applyFill="1" applyBorder="1" applyAlignment="1">
      <alignment horizontal="center" vertical="center" wrapText="1"/>
    </xf>
    <xf numFmtId="49" fontId="25" fillId="2" borderId="1" xfId="0" applyNumberFormat="1" applyFont="1" applyFill="1" applyBorder="1" applyAlignment="1">
      <alignment horizontal="center" vertical="center" wrapText="1"/>
    </xf>
    <xf numFmtId="0" fontId="25" fillId="2" borderId="1" xfId="0" applyFont="1" applyFill="1" applyBorder="1" applyAlignment="1">
      <alignment vertical="center" wrapText="1"/>
    </xf>
    <xf numFmtId="0" fontId="24" fillId="2" borderId="5" xfId="0" applyFont="1" applyFill="1" applyBorder="1" applyAlignment="1">
      <alignment horizontal="right" vertical="center" wrapText="1"/>
    </xf>
    <xf numFmtId="0" fontId="25" fillId="2" borderId="24" xfId="0" quotePrefix="1" applyFont="1" applyFill="1" applyBorder="1" applyAlignment="1">
      <alignment horizontal="right" vertical="center" wrapText="1"/>
    </xf>
    <xf numFmtId="0" fontId="25" fillId="2" borderId="24" xfId="0" quotePrefix="1" applyFont="1" applyFill="1" applyBorder="1" applyAlignment="1">
      <alignment horizontal="center" vertical="center" wrapText="1"/>
    </xf>
    <xf numFmtId="0" fontId="25" fillId="2" borderId="5" xfId="0" quotePrefix="1" applyFont="1" applyFill="1" applyBorder="1" applyAlignment="1">
      <alignment horizontal="right" vertical="center" wrapText="1"/>
    </xf>
    <xf numFmtId="0" fontId="25" fillId="2" borderId="24" xfId="0" applyFont="1" applyFill="1" applyBorder="1" applyAlignment="1">
      <alignment horizontal="left" vertical="center" wrapText="1"/>
    </xf>
    <xf numFmtId="0" fontId="30" fillId="2" borderId="6" xfId="0" applyFont="1" applyFill="1" applyBorder="1" applyAlignment="1">
      <alignment horizontal="right" vertical="center" wrapText="1"/>
    </xf>
    <xf numFmtId="0" fontId="25" fillId="2" borderId="5" xfId="0" quotePrefix="1" applyFont="1" applyFill="1" applyBorder="1" applyAlignment="1">
      <alignment horizontal="center" vertical="center" wrapText="1"/>
    </xf>
    <xf numFmtId="0" fontId="25" fillId="2" borderId="24" xfId="0" applyFont="1" applyFill="1" applyBorder="1" applyAlignment="1">
      <alignment vertical="center" wrapText="1"/>
    </xf>
    <xf numFmtId="0" fontId="25" fillId="2" borderId="20" xfId="0" applyFont="1" applyFill="1" applyBorder="1" applyAlignment="1">
      <alignment vertical="center" wrapText="1"/>
    </xf>
    <xf numFmtId="0" fontId="43" fillId="2" borderId="5" xfId="0" applyFont="1" applyFill="1" applyBorder="1" applyAlignment="1">
      <alignment horizontal="center" vertical="center" wrapText="1"/>
    </xf>
    <xf numFmtId="0" fontId="44" fillId="2" borderId="4" xfId="0" applyFont="1" applyFill="1" applyBorder="1" applyAlignment="1">
      <alignment horizontal="right" vertical="center" wrapText="1"/>
    </xf>
    <xf numFmtId="0" fontId="45" fillId="2" borderId="10" xfId="0" applyFont="1" applyFill="1" applyBorder="1" applyAlignment="1">
      <alignment horizontal="right" vertical="center" wrapText="1"/>
    </xf>
    <xf numFmtId="0" fontId="25" fillId="2" borderId="10" xfId="0" applyFont="1" applyFill="1" applyBorder="1" applyAlignment="1">
      <alignment horizontal="right" vertical="center" wrapText="1"/>
    </xf>
    <xf numFmtId="0" fontId="44" fillId="2" borderId="5" xfId="0" applyFont="1" applyFill="1" applyBorder="1" applyAlignment="1">
      <alignment horizontal="right" vertical="center" wrapText="1"/>
    </xf>
    <xf numFmtId="0" fontId="45" fillId="2" borderId="3" xfId="0" applyFont="1" applyFill="1" applyBorder="1" applyAlignment="1">
      <alignment horizontal="right" vertical="center" wrapText="1"/>
    </xf>
    <xf numFmtId="0" fontId="45" fillId="2" borderId="3" xfId="0" quotePrefix="1" applyFont="1" applyFill="1" applyBorder="1" applyAlignment="1">
      <alignment horizontal="right" vertical="center" wrapText="1"/>
    </xf>
    <xf numFmtId="0" fontId="25" fillId="2" borderId="5" xfId="0" applyFont="1" applyFill="1" applyBorder="1" applyAlignment="1">
      <alignment horizontal="right" vertical="center"/>
    </xf>
    <xf numFmtId="0" fontId="24" fillId="2" borderId="5" xfId="0" applyFont="1" applyFill="1" applyBorder="1" applyAlignment="1">
      <alignment horizontal="center" vertical="center"/>
    </xf>
    <xf numFmtId="0" fontId="43" fillId="2" borderId="5" xfId="0" applyFont="1" applyFill="1" applyBorder="1" applyAlignment="1">
      <alignment horizontal="right" vertical="center" wrapText="1"/>
    </xf>
    <xf numFmtId="0" fontId="45" fillId="2" borderId="5" xfId="0" applyFont="1" applyFill="1" applyBorder="1" applyAlignment="1">
      <alignment horizontal="right" vertical="center" wrapText="1"/>
    </xf>
    <xf numFmtId="0" fontId="30" fillId="2" borderId="5" xfId="0" applyFont="1" applyFill="1" applyBorder="1" applyAlignment="1">
      <alignment horizontal="center" vertical="center" wrapText="1"/>
    </xf>
    <xf numFmtId="0" fontId="45" fillId="2" borderId="3" xfId="0" quotePrefix="1" applyFont="1" applyFill="1" applyBorder="1" applyAlignment="1">
      <alignment horizontal="center" vertical="center" wrapText="1"/>
    </xf>
    <xf numFmtId="0" fontId="30" fillId="2" borderId="3" xfId="0" quotePrefix="1" applyFont="1" applyFill="1" applyBorder="1" applyAlignment="1">
      <alignment horizontal="center" vertical="center" wrapText="1"/>
    </xf>
    <xf numFmtId="0" fontId="12" fillId="2" borderId="0" xfId="0" applyFont="1" applyFill="1" applyAlignment="1">
      <alignment vertical="top"/>
    </xf>
    <xf numFmtId="0" fontId="10" fillId="2" borderId="0" xfId="0" applyFont="1" applyFill="1"/>
    <xf numFmtId="0" fontId="10" fillId="2" borderId="0" xfId="0" applyFont="1" applyFill="1" applyAlignment="1">
      <alignment horizontal="center"/>
    </xf>
    <xf numFmtId="0" fontId="10" fillId="2" borderId="0" xfId="0" applyFont="1" applyFill="1" applyAlignment="1">
      <alignment wrapText="1"/>
    </xf>
    <xf numFmtId="3" fontId="10" fillId="2" borderId="0" xfId="0" applyNumberFormat="1" applyFont="1" applyFill="1"/>
    <xf numFmtId="3" fontId="10" fillId="2" borderId="0" xfId="0" applyNumberFormat="1" applyFont="1" applyFill="1" applyAlignment="1">
      <alignment horizontal="center" vertical="center"/>
    </xf>
    <xf numFmtId="0" fontId="10" fillId="2" borderId="0" xfId="0" applyFont="1" applyFill="1" applyAlignment="1">
      <alignment vertical="center"/>
    </xf>
    <xf numFmtId="3" fontId="18" fillId="2" borderId="5" xfId="3" applyNumberFormat="1" applyFont="1" applyFill="1" applyBorder="1" applyAlignment="1">
      <alignment horizontal="center" vertical="center" wrapText="1"/>
    </xf>
    <xf numFmtId="49" fontId="19" fillId="2" borderId="11" xfId="3" applyNumberFormat="1" applyFont="1" applyFill="1" applyBorder="1" applyAlignment="1">
      <alignment horizontal="center" vertical="center" wrapText="1"/>
    </xf>
    <xf numFmtId="49" fontId="19" fillId="2" borderId="5" xfId="3" applyNumberFormat="1" applyFont="1" applyFill="1" applyBorder="1" applyAlignment="1">
      <alignment horizontal="center" vertical="center" wrapText="1"/>
    </xf>
    <xf numFmtId="10" fontId="18" fillId="2" borderId="13" xfId="2" applyNumberFormat="1" applyFont="1" applyFill="1" applyBorder="1" applyAlignment="1">
      <alignment horizontal="center" vertical="center" wrapText="1"/>
    </xf>
    <xf numFmtId="0" fontId="9" fillId="2" borderId="0" xfId="0" applyFont="1" applyFill="1" applyAlignment="1">
      <alignment vertical="center"/>
    </xf>
    <xf numFmtId="0" fontId="18" fillId="2" borderId="14" xfId="4" applyFont="1" applyFill="1" applyBorder="1" applyAlignment="1">
      <alignment horizontal="center" vertical="center" wrapText="1"/>
    </xf>
    <xf numFmtId="0" fontId="18" fillId="2" borderId="15" xfId="4" applyFont="1" applyFill="1" applyBorder="1" applyAlignment="1">
      <alignment vertical="center" wrapText="1"/>
    </xf>
    <xf numFmtId="3" fontId="17" fillId="2" borderId="15" xfId="3" applyNumberFormat="1" applyFont="1" applyFill="1" applyBorder="1" applyAlignment="1">
      <alignment horizontal="left" vertical="center" wrapText="1"/>
    </xf>
    <xf numFmtId="0" fontId="17" fillId="2" borderId="14" xfId="4" applyFont="1" applyFill="1" applyBorder="1" applyAlignment="1">
      <alignment horizontal="center" vertical="center" wrapText="1"/>
    </xf>
    <xf numFmtId="0" fontId="17" fillId="2" borderId="15" xfId="5" applyFont="1" applyFill="1" applyBorder="1" applyAlignment="1">
      <alignment vertical="center" wrapText="1"/>
    </xf>
    <xf numFmtId="3" fontId="17" fillId="2" borderId="15" xfId="4" applyNumberFormat="1" applyFont="1" applyFill="1" applyBorder="1" applyAlignment="1">
      <alignment horizontal="left" vertical="center" wrapText="1"/>
    </xf>
    <xf numFmtId="0" fontId="16" fillId="2" borderId="14" xfId="4" applyFont="1" applyFill="1" applyBorder="1" applyAlignment="1">
      <alignment horizontal="center" vertical="center" wrapText="1"/>
    </xf>
    <xf numFmtId="0" fontId="16" fillId="2" borderId="15" xfId="5" applyFont="1" applyFill="1" applyBorder="1" applyAlignment="1">
      <alignment vertical="center" wrapText="1"/>
    </xf>
    <xf numFmtId="3" fontId="16" fillId="2" borderId="15" xfId="3" applyNumberFormat="1" applyFont="1" applyFill="1" applyBorder="1" applyAlignment="1">
      <alignment horizontal="center" vertical="center" wrapText="1"/>
    </xf>
    <xf numFmtId="0" fontId="17" fillId="2" borderId="15" xfId="5" quotePrefix="1" applyFont="1" applyFill="1" applyBorder="1" applyAlignment="1">
      <alignment vertical="center" wrapText="1"/>
    </xf>
    <xf numFmtId="3" fontId="16" fillId="2" borderId="15" xfId="3" applyNumberFormat="1" applyFont="1" applyFill="1" applyBorder="1" applyAlignment="1">
      <alignment horizontal="left" vertical="center" wrapText="1"/>
    </xf>
    <xf numFmtId="0" fontId="16" fillId="2" borderId="14" xfId="0" applyFont="1" applyFill="1" applyBorder="1" applyAlignment="1">
      <alignment horizontal="center" vertical="center"/>
    </xf>
    <xf numFmtId="0" fontId="22" fillId="2" borderId="15" xfId="0" applyFont="1" applyFill="1" applyBorder="1" applyAlignment="1">
      <alignment vertical="center" wrapText="1"/>
    </xf>
    <xf numFmtId="167" fontId="35" fillId="2" borderId="15" xfId="1" applyNumberFormat="1" applyFont="1" applyFill="1" applyBorder="1" applyAlignment="1">
      <alignment horizontal="center" vertical="center" wrapText="1"/>
    </xf>
    <xf numFmtId="0" fontId="18" fillId="2" borderId="0" xfId="0" applyFont="1" applyFill="1" applyAlignment="1">
      <alignment vertical="center"/>
    </xf>
    <xf numFmtId="0" fontId="16" fillId="2" borderId="15" xfId="0" applyFont="1" applyFill="1" applyBorder="1" applyAlignment="1">
      <alignment horizontal="left" vertical="center" wrapText="1"/>
    </xf>
    <xf numFmtId="167" fontId="35" fillId="2" borderId="15" xfId="1" applyNumberFormat="1" applyFont="1" applyFill="1" applyBorder="1" applyAlignment="1">
      <alignment vertical="center" wrapText="1"/>
    </xf>
    <xf numFmtId="0" fontId="18" fillId="2" borderId="26" xfId="4" applyFont="1" applyFill="1" applyBorder="1" applyAlignment="1">
      <alignment horizontal="center" vertical="center" wrapText="1"/>
    </xf>
    <xf numFmtId="0" fontId="18" fillId="2" borderId="25" xfId="4" applyFont="1" applyFill="1" applyBorder="1" applyAlignment="1">
      <alignment vertical="center" wrapText="1"/>
    </xf>
    <xf numFmtId="3" fontId="17" fillId="2" borderId="16" xfId="3" applyNumberFormat="1" applyFont="1" applyFill="1" applyBorder="1" applyAlignment="1">
      <alignment horizontal="left" vertical="center" wrapText="1"/>
    </xf>
    <xf numFmtId="0" fontId="9" fillId="2" borderId="0" xfId="0" applyFont="1" applyFill="1" applyAlignment="1">
      <alignment wrapText="1"/>
    </xf>
    <xf numFmtId="3" fontId="9" fillId="2" borderId="0" xfId="0" applyNumberFormat="1" applyFont="1" applyFill="1"/>
    <xf numFmtId="3" fontId="9" fillId="2" borderId="0" xfId="0" applyNumberFormat="1" applyFont="1" applyFill="1" applyAlignment="1">
      <alignment horizontal="center" vertical="center"/>
    </xf>
    <xf numFmtId="0" fontId="23" fillId="2" borderId="0" xfId="0" applyFont="1" applyFill="1" applyAlignment="1">
      <alignment horizontal="center" wrapText="1"/>
    </xf>
    <xf numFmtId="0" fontId="23" fillId="2" borderId="0" xfId="0" applyFont="1" applyFill="1" applyAlignment="1">
      <alignment horizontal="center" vertical="center" wrapText="1"/>
    </xf>
    <xf numFmtId="4" fontId="1" fillId="2" borderId="5" xfId="0" applyNumberFormat="1" applyFont="1" applyFill="1" applyBorder="1" applyAlignment="1">
      <alignment horizontal="center" vertical="center" wrapText="1"/>
    </xf>
    <xf numFmtId="0" fontId="3" fillId="2" borderId="5" xfId="0" applyFont="1" applyFill="1" applyBorder="1" applyAlignment="1">
      <alignment horizontal="center" vertical="center"/>
    </xf>
    <xf numFmtId="4" fontId="3" fillId="2" borderId="5" xfId="0" applyNumberFormat="1" applyFont="1" applyFill="1" applyBorder="1" applyAlignment="1">
      <alignment vertical="center" wrapText="1"/>
    </xf>
    <xf numFmtId="4" fontId="3" fillId="2" borderId="24" xfId="0" applyNumberFormat="1" applyFont="1" applyFill="1" applyBorder="1" applyAlignment="1">
      <alignment vertical="center" wrapText="1"/>
    </xf>
    <xf numFmtId="4" fontId="3" fillId="2" borderId="24" xfId="0" applyNumberFormat="1" applyFont="1" applyFill="1" applyBorder="1" applyAlignment="1">
      <alignment vertical="center"/>
    </xf>
    <xf numFmtId="4" fontId="10" fillId="2" borderId="5" xfId="0" applyNumberFormat="1" applyFont="1" applyFill="1" applyBorder="1" applyAlignment="1">
      <alignment vertical="center" wrapText="1"/>
    </xf>
    <xf numFmtId="4" fontId="10" fillId="2" borderId="24" xfId="0" applyNumberFormat="1" applyFont="1" applyFill="1" applyBorder="1" applyAlignment="1">
      <alignment vertical="center" wrapText="1"/>
    </xf>
    <xf numFmtId="4" fontId="10" fillId="2" borderId="24" xfId="0" applyNumberFormat="1" applyFont="1" applyFill="1" applyBorder="1" applyAlignment="1">
      <alignment vertical="center"/>
    </xf>
    <xf numFmtId="0" fontId="10" fillId="2" borderId="24" xfId="0" quotePrefix="1" applyFont="1" applyFill="1" applyBorder="1" applyAlignment="1">
      <alignment vertical="center" wrapText="1"/>
    </xf>
    <xf numFmtId="0" fontId="3" fillId="2" borderId="24" xfId="0" quotePrefix="1" applyFont="1" applyFill="1" applyBorder="1" applyAlignment="1">
      <alignment vertical="center" wrapText="1"/>
    </xf>
    <xf numFmtId="0" fontId="3" fillId="2" borderId="24" xfId="0" applyFont="1" applyFill="1" applyBorder="1" applyAlignment="1">
      <alignment vertical="center" wrapText="1"/>
    </xf>
    <xf numFmtId="0" fontId="2" fillId="0" borderId="0" xfId="0" applyFont="1" applyAlignment="1">
      <alignment horizontal="center" vertical="top" wrapText="1"/>
    </xf>
    <xf numFmtId="0" fontId="6" fillId="0" borderId="0" xfId="0" applyFont="1" applyAlignment="1">
      <alignment horizontal="center" vertical="center" wrapText="1"/>
    </xf>
    <xf numFmtId="0" fontId="6" fillId="0" borderId="0" xfId="0" applyFont="1" applyAlignment="1">
      <alignment horizontal="center" vertical="top" wrapText="1"/>
    </xf>
    <xf numFmtId="0" fontId="6" fillId="2" borderId="0" xfId="0" applyFont="1" applyFill="1" applyAlignment="1">
      <alignment horizontal="center" vertical="top" wrapText="1"/>
    </xf>
    <xf numFmtId="0" fontId="2" fillId="2" borderId="0" xfId="0" applyFont="1" applyFill="1" applyAlignment="1">
      <alignment horizontal="center" vertical="top" wrapText="1"/>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34" fillId="2" borderId="5" xfId="0" applyFont="1" applyFill="1" applyBorder="1" applyAlignment="1">
      <alignment horizontal="center" vertical="center" wrapText="1"/>
    </xf>
    <xf numFmtId="0" fontId="11" fillId="2" borderId="19" xfId="0" applyFont="1" applyFill="1" applyBorder="1" applyAlignment="1">
      <alignment horizontal="center" vertical="center"/>
    </xf>
    <xf numFmtId="0" fontId="34" fillId="2" borderId="2" xfId="0" applyFont="1" applyFill="1" applyBorder="1" applyAlignment="1">
      <alignment horizontal="center" vertical="center" wrapText="1"/>
    </xf>
    <xf numFmtId="0" fontId="34" fillId="2" borderId="18"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4" fillId="2" borderId="1" xfId="0" applyFont="1" applyFill="1" applyBorder="1" applyAlignment="1">
      <alignment horizontal="center" vertical="center" wrapText="1"/>
    </xf>
    <xf numFmtId="0" fontId="34" fillId="2" borderId="4" xfId="0" applyFont="1" applyFill="1" applyBorder="1" applyAlignment="1">
      <alignment horizontal="center" vertical="center" wrapText="1"/>
    </xf>
    <xf numFmtId="0" fontId="34" fillId="2" borderId="5" xfId="0" applyFont="1" applyFill="1" applyBorder="1" applyAlignment="1">
      <alignment horizontal="left" vertical="center" wrapText="1" indent="1"/>
    </xf>
    <xf numFmtId="0" fontId="43" fillId="2" borderId="1" xfId="0" applyFont="1" applyFill="1" applyBorder="1" applyAlignment="1">
      <alignment horizontal="center" vertical="center" wrapText="1"/>
    </xf>
    <xf numFmtId="0" fontId="43" fillId="2" borderId="6" xfId="0" applyFont="1" applyFill="1" applyBorder="1" applyAlignment="1">
      <alignment horizontal="center" vertical="center" wrapText="1"/>
    </xf>
    <xf numFmtId="0" fontId="43" fillId="2" borderId="4"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4" fillId="0" borderId="0" xfId="0" applyFont="1" applyAlignment="1">
      <alignment horizontal="center" vertical="top" wrapText="1"/>
    </xf>
    <xf numFmtId="0" fontId="4" fillId="0" borderId="0" xfId="0" applyFont="1" applyAlignment="1">
      <alignment horizontal="center" vertical="top"/>
    </xf>
    <xf numFmtId="0" fontId="43" fillId="2" borderId="5" xfId="0" applyFont="1" applyFill="1" applyBorder="1" applyAlignment="1">
      <alignment horizontal="center" vertical="center" wrapText="1"/>
    </xf>
    <xf numFmtId="0" fontId="2" fillId="0" borderId="0" xfId="0" applyFont="1" applyAlignment="1">
      <alignment horizontal="center" vertical="top"/>
    </xf>
    <xf numFmtId="0" fontId="24" fillId="2" borderId="5"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4" fillId="2" borderId="1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18"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8" xfId="0" applyFont="1" applyFill="1" applyBorder="1" applyAlignment="1">
      <alignment horizontal="center" vertical="center" wrapText="1"/>
    </xf>
    <xf numFmtId="3" fontId="18" fillId="2" borderId="5" xfId="3" applyNumberFormat="1"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23" fillId="2" borderId="0" xfId="0" applyFont="1" applyFill="1" applyAlignment="1">
      <alignment horizontal="center" wrapText="1"/>
    </xf>
    <xf numFmtId="0" fontId="12" fillId="2" borderId="0" xfId="0" applyFont="1" applyFill="1" applyAlignment="1">
      <alignment horizontal="center" vertical="top" wrapText="1"/>
    </xf>
    <xf numFmtId="3" fontId="13" fillId="2" borderId="0" xfId="0" applyNumberFormat="1" applyFont="1" applyFill="1" applyAlignment="1">
      <alignment horizontal="center" vertical="top" wrapText="1"/>
    </xf>
    <xf numFmtId="3" fontId="13" fillId="2" borderId="0" xfId="0" applyNumberFormat="1" applyFont="1" applyFill="1" applyAlignment="1">
      <alignment horizontal="center" vertical="top"/>
    </xf>
    <xf numFmtId="0" fontId="13" fillId="2" borderId="0" xfId="0" applyFont="1" applyFill="1" applyAlignment="1">
      <alignment horizontal="center" vertical="center" wrapText="1"/>
    </xf>
    <xf numFmtId="0" fontId="15" fillId="2" borderId="0" xfId="0" applyFont="1" applyFill="1" applyAlignment="1">
      <alignment horizontal="center" vertical="center" wrapText="1"/>
    </xf>
    <xf numFmtId="0" fontId="18" fillId="2" borderId="5" xfId="3" applyFont="1" applyFill="1" applyBorder="1" applyAlignment="1">
      <alignment horizontal="center" vertical="center" wrapText="1"/>
    </xf>
    <xf numFmtId="3" fontId="16" fillId="2" borderId="0" xfId="0" applyNumberFormat="1" applyFont="1" applyFill="1" applyBorder="1" applyAlignment="1">
      <alignment horizontal="right" vertical="center"/>
    </xf>
    <xf numFmtId="0" fontId="32" fillId="0" borderId="0" xfId="0" applyFont="1" applyAlignment="1">
      <alignment horizontal="center" vertical="top" wrapText="1"/>
    </xf>
    <xf numFmtId="0" fontId="2" fillId="0" borderId="0" xfId="0" applyFont="1" applyAlignment="1">
      <alignment horizontal="center" vertical="center" wrapText="1"/>
    </xf>
    <xf numFmtId="0" fontId="38" fillId="0" borderId="0" xfId="0" applyFont="1" applyAlignment="1">
      <alignment horizontal="center" vertical="center" wrapText="1"/>
    </xf>
    <xf numFmtId="0" fontId="39" fillId="0" borderId="0" xfId="0" applyFont="1" applyAlignment="1">
      <alignment horizontal="center" vertical="center"/>
    </xf>
    <xf numFmtId="0" fontId="13" fillId="0" borderId="0" xfId="0" applyFont="1" applyAlignment="1">
      <alignment horizontal="center" vertical="center" wrapText="1"/>
    </xf>
    <xf numFmtId="0" fontId="18" fillId="0" borderId="0" xfId="0" applyFont="1" applyAlignment="1">
      <alignment horizontal="center" vertical="center" wrapText="1"/>
    </xf>
  </cellXfs>
  <cellStyles count="7">
    <cellStyle name="Bình thường 2" xfId="6"/>
    <cellStyle name="Comma" xfId="1" builtinId="3"/>
    <cellStyle name="Normal" xfId="0" builtinId="0"/>
    <cellStyle name="Normal 7" xfId="4"/>
    <cellStyle name="Normal_Mẫu biểu số 61 - TT342" xfId="5"/>
    <cellStyle name="Normal_Sheet1"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922864</xdr:colOff>
      <xdr:row>0</xdr:row>
      <xdr:rowOff>438150</xdr:rowOff>
    </xdr:from>
    <xdr:to>
      <xdr:col>1</xdr:col>
      <xdr:colOff>1570564</xdr:colOff>
      <xdr:row>0</xdr:row>
      <xdr:rowOff>438150</xdr:rowOff>
    </xdr:to>
    <xdr:cxnSp macro="">
      <xdr:nvCxnSpPr>
        <xdr:cNvPr id="4" name="Straight Connector 3"/>
        <xdr:cNvCxnSpPr/>
      </xdr:nvCxnSpPr>
      <xdr:spPr>
        <a:xfrm>
          <a:off x="1282697" y="438150"/>
          <a:ext cx="6477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617013</xdr:colOff>
      <xdr:row>2</xdr:row>
      <xdr:rowOff>16932</xdr:rowOff>
    </xdr:from>
    <xdr:to>
      <xdr:col>4</xdr:col>
      <xdr:colOff>1767417</xdr:colOff>
      <xdr:row>2</xdr:row>
      <xdr:rowOff>16932</xdr:rowOff>
    </xdr:to>
    <xdr:cxnSp macro="">
      <xdr:nvCxnSpPr>
        <xdr:cNvPr id="7" name="Straight Connector 6"/>
        <xdr:cNvCxnSpPr/>
      </xdr:nvCxnSpPr>
      <xdr:spPr>
        <a:xfrm>
          <a:off x="3897846" y="1720849"/>
          <a:ext cx="272732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1397000</xdr:colOff>
      <xdr:row>0</xdr:row>
      <xdr:rowOff>486833</xdr:rowOff>
    </xdr:from>
    <xdr:to>
      <xdr:col>4</xdr:col>
      <xdr:colOff>3386665</xdr:colOff>
      <xdr:row>0</xdr:row>
      <xdr:rowOff>486833</xdr:rowOff>
    </xdr:to>
    <xdr:cxnSp macro="">
      <xdr:nvCxnSpPr>
        <xdr:cNvPr id="5" name="Straight Connector 4"/>
        <xdr:cNvCxnSpPr/>
      </xdr:nvCxnSpPr>
      <xdr:spPr>
        <a:xfrm>
          <a:off x="6254750" y="486833"/>
          <a:ext cx="198966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885825</xdr:colOff>
      <xdr:row>1</xdr:row>
      <xdr:rowOff>171450</xdr:rowOff>
    </xdr:from>
    <xdr:to>
      <xdr:col>1</xdr:col>
      <xdr:colOff>1533525</xdr:colOff>
      <xdr:row>1</xdr:row>
      <xdr:rowOff>171450</xdr:rowOff>
    </xdr:to>
    <xdr:cxnSp macro="">
      <xdr:nvCxnSpPr>
        <xdr:cNvPr id="5" name="Straight Connector 4"/>
        <xdr:cNvCxnSpPr/>
      </xdr:nvCxnSpPr>
      <xdr:spPr>
        <a:xfrm>
          <a:off x="1181100" y="419100"/>
          <a:ext cx="6477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295275</xdr:colOff>
      <xdr:row>1</xdr:row>
      <xdr:rowOff>238125</xdr:rowOff>
    </xdr:from>
    <xdr:to>
      <xdr:col>8</xdr:col>
      <xdr:colOff>514350</xdr:colOff>
      <xdr:row>1</xdr:row>
      <xdr:rowOff>238125</xdr:rowOff>
    </xdr:to>
    <xdr:cxnSp macro="">
      <xdr:nvCxnSpPr>
        <xdr:cNvPr id="3" name="Straight Connector 2"/>
        <xdr:cNvCxnSpPr/>
      </xdr:nvCxnSpPr>
      <xdr:spPr>
        <a:xfrm>
          <a:off x="6172200" y="485775"/>
          <a:ext cx="2057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152400</xdr:colOff>
      <xdr:row>2</xdr:row>
      <xdr:rowOff>742950</xdr:rowOff>
    </xdr:from>
    <xdr:to>
      <xdr:col>5</xdr:col>
      <xdr:colOff>771525</xdr:colOff>
      <xdr:row>2</xdr:row>
      <xdr:rowOff>742950</xdr:rowOff>
    </xdr:to>
    <xdr:cxnSp macro="">
      <xdr:nvCxnSpPr>
        <xdr:cNvPr id="6" name="Straight Connector 5"/>
        <xdr:cNvCxnSpPr/>
      </xdr:nvCxnSpPr>
      <xdr:spPr>
        <a:xfrm>
          <a:off x="4352925" y="1419225"/>
          <a:ext cx="15049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352425</xdr:colOff>
      <xdr:row>0</xdr:row>
      <xdr:rowOff>428625</xdr:rowOff>
    </xdr:from>
    <xdr:to>
      <xdr:col>1</xdr:col>
      <xdr:colOff>1114425</xdr:colOff>
      <xdr:row>0</xdr:row>
      <xdr:rowOff>428625</xdr:rowOff>
    </xdr:to>
    <xdr:cxnSp macro="">
      <xdr:nvCxnSpPr>
        <xdr:cNvPr id="4" name="Straight Connector 3"/>
        <xdr:cNvCxnSpPr/>
      </xdr:nvCxnSpPr>
      <xdr:spPr>
        <a:xfrm>
          <a:off x="609600" y="428625"/>
          <a:ext cx="762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404393</xdr:colOff>
      <xdr:row>2</xdr:row>
      <xdr:rowOff>24373</xdr:rowOff>
    </xdr:from>
    <xdr:to>
      <xdr:col>9</xdr:col>
      <xdr:colOff>442493</xdr:colOff>
      <xdr:row>2</xdr:row>
      <xdr:rowOff>24373</xdr:rowOff>
    </xdr:to>
    <xdr:cxnSp macro="">
      <xdr:nvCxnSpPr>
        <xdr:cNvPr id="3" name="Straight Connector 2"/>
        <xdr:cNvCxnSpPr/>
      </xdr:nvCxnSpPr>
      <xdr:spPr>
        <a:xfrm>
          <a:off x="4988299" y="1655529"/>
          <a:ext cx="147875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178597</xdr:colOff>
      <xdr:row>0</xdr:row>
      <xdr:rowOff>485775</xdr:rowOff>
    </xdr:from>
    <xdr:to>
      <xdr:col>13</xdr:col>
      <xdr:colOff>261941</xdr:colOff>
      <xdr:row>0</xdr:row>
      <xdr:rowOff>485775</xdr:rowOff>
    </xdr:to>
    <xdr:cxnSp macro="">
      <xdr:nvCxnSpPr>
        <xdr:cNvPr id="6" name="Straight Connector 5"/>
        <xdr:cNvCxnSpPr/>
      </xdr:nvCxnSpPr>
      <xdr:spPr>
        <a:xfrm>
          <a:off x="6738941" y="485775"/>
          <a:ext cx="208359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390525</xdr:colOff>
      <xdr:row>0</xdr:row>
      <xdr:rowOff>428625</xdr:rowOff>
    </xdr:from>
    <xdr:to>
      <xdr:col>1</xdr:col>
      <xdr:colOff>1181100</xdr:colOff>
      <xdr:row>0</xdr:row>
      <xdr:rowOff>428625</xdr:rowOff>
    </xdr:to>
    <xdr:cxnSp macro="">
      <xdr:nvCxnSpPr>
        <xdr:cNvPr id="5" name="Straight Connector 4"/>
        <xdr:cNvCxnSpPr/>
      </xdr:nvCxnSpPr>
      <xdr:spPr>
        <a:xfrm>
          <a:off x="771525" y="428625"/>
          <a:ext cx="7905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14285</xdr:colOff>
      <xdr:row>0</xdr:row>
      <xdr:rowOff>495300</xdr:rowOff>
    </xdr:from>
    <xdr:to>
      <xdr:col>11</xdr:col>
      <xdr:colOff>28573</xdr:colOff>
      <xdr:row>0</xdr:row>
      <xdr:rowOff>495300</xdr:rowOff>
    </xdr:to>
    <xdr:cxnSp macro="">
      <xdr:nvCxnSpPr>
        <xdr:cNvPr id="8" name="Straight Connector 7"/>
        <xdr:cNvCxnSpPr/>
      </xdr:nvCxnSpPr>
      <xdr:spPr>
        <a:xfrm>
          <a:off x="6705598" y="495300"/>
          <a:ext cx="190738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377597</xdr:colOff>
      <xdr:row>3</xdr:row>
      <xdr:rowOff>46259</xdr:rowOff>
    </xdr:from>
    <xdr:to>
      <xdr:col>7</xdr:col>
      <xdr:colOff>687159</xdr:colOff>
      <xdr:row>3</xdr:row>
      <xdr:rowOff>46259</xdr:rowOff>
    </xdr:to>
    <xdr:cxnSp macro="">
      <xdr:nvCxnSpPr>
        <xdr:cNvPr id="10" name="Straight Connector 9"/>
        <xdr:cNvCxnSpPr/>
      </xdr:nvCxnSpPr>
      <xdr:spPr>
        <a:xfrm>
          <a:off x="4908776" y="1692723"/>
          <a:ext cx="165666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8</xdr:col>
      <xdr:colOff>533400</xdr:colOff>
      <xdr:row>19</xdr:row>
      <xdr:rowOff>209550</xdr:rowOff>
    </xdr:from>
    <xdr:ext cx="184731" cy="264560"/>
    <xdr:sp macro="" textlink="">
      <xdr:nvSpPr>
        <xdr:cNvPr id="6" name="TextBox 5">
          <a:extLst>
            <a:ext uri="{FF2B5EF4-FFF2-40B4-BE49-F238E27FC236}">
              <a16:creationId xmlns:a16="http://schemas.microsoft.com/office/drawing/2014/main" id="{00000000-0008-0000-0300-000002000000}"/>
            </a:ext>
          </a:extLst>
        </xdr:cNvPr>
        <xdr:cNvSpPr txBox="1"/>
      </xdr:nvSpPr>
      <xdr:spPr>
        <a:xfrm>
          <a:off x="7658100" y="846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xdr:col>
      <xdr:colOff>2867025</xdr:colOff>
      <xdr:row>1</xdr:row>
      <xdr:rowOff>752475</xdr:rowOff>
    </xdr:from>
    <xdr:to>
      <xdr:col>2</xdr:col>
      <xdr:colOff>981075</xdr:colOff>
      <xdr:row>1</xdr:row>
      <xdr:rowOff>752475</xdr:rowOff>
    </xdr:to>
    <xdr:cxnSp macro="">
      <xdr:nvCxnSpPr>
        <xdr:cNvPr id="5" name="Straight Connector 4"/>
        <xdr:cNvCxnSpPr/>
      </xdr:nvCxnSpPr>
      <xdr:spPr>
        <a:xfrm>
          <a:off x="3228975" y="1571625"/>
          <a:ext cx="27908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1952625</xdr:colOff>
      <xdr:row>0</xdr:row>
      <xdr:rowOff>400050</xdr:rowOff>
    </xdr:from>
    <xdr:to>
      <xdr:col>1</xdr:col>
      <xdr:colOff>2562225</xdr:colOff>
      <xdr:row>0</xdr:row>
      <xdr:rowOff>400050</xdr:rowOff>
    </xdr:to>
    <xdr:cxnSp macro="">
      <xdr:nvCxnSpPr>
        <xdr:cNvPr id="8" name="Straight Connector 7"/>
        <xdr:cNvCxnSpPr/>
      </xdr:nvCxnSpPr>
      <xdr:spPr>
        <a:xfrm>
          <a:off x="2314575" y="400050"/>
          <a:ext cx="6096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1162050</xdr:colOff>
      <xdr:row>0</xdr:row>
      <xdr:rowOff>428625</xdr:rowOff>
    </xdr:from>
    <xdr:to>
      <xdr:col>4</xdr:col>
      <xdr:colOff>914400</xdr:colOff>
      <xdr:row>0</xdr:row>
      <xdr:rowOff>428625</xdr:rowOff>
    </xdr:to>
    <xdr:cxnSp macro="">
      <xdr:nvCxnSpPr>
        <xdr:cNvPr id="10" name="Straight Connector 9"/>
        <xdr:cNvCxnSpPr/>
      </xdr:nvCxnSpPr>
      <xdr:spPr>
        <a:xfrm>
          <a:off x="6200775" y="428625"/>
          <a:ext cx="19240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533400</xdr:colOff>
      <xdr:row>0</xdr:row>
      <xdr:rowOff>400050</xdr:rowOff>
    </xdr:from>
    <xdr:to>
      <xdr:col>1</xdr:col>
      <xdr:colOff>1095375</xdr:colOff>
      <xdr:row>0</xdr:row>
      <xdr:rowOff>400050</xdr:rowOff>
    </xdr:to>
    <xdr:cxnSp macro="">
      <xdr:nvCxnSpPr>
        <xdr:cNvPr id="2" name="Straight Connector 1"/>
        <xdr:cNvCxnSpPr/>
      </xdr:nvCxnSpPr>
      <xdr:spPr>
        <a:xfrm>
          <a:off x="876300" y="400050"/>
          <a:ext cx="5619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1428750</xdr:colOff>
      <xdr:row>0</xdr:row>
      <xdr:rowOff>419100</xdr:rowOff>
    </xdr:from>
    <xdr:to>
      <xdr:col>6</xdr:col>
      <xdr:colOff>447675</xdr:colOff>
      <xdr:row>0</xdr:row>
      <xdr:rowOff>419100</xdr:rowOff>
    </xdr:to>
    <xdr:cxnSp macro="">
      <xdr:nvCxnSpPr>
        <xdr:cNvPr id="3" name="Straight Connector 2"/>
        <xdr:cNvCxnSpPr/>
      </xdr:nvCxnSpPr>
      <xdr:spPr>
        <a:xfrm>
          <a:off x="6038850" y="419100"/>
          <a:ext cx="18573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676275</xdr:colOff>
      <xdr:row>3</xdr:row>
      <xdr:rowOff>28575</xdr:rowOff>
    </xdr:from>
    <xdr:to>
      <xdr:col>5</xdr:col>
      <xdr:colOff>485775</xdr:colOff>
      <xdr:row>3</xdr:row>
      <xdr:rowOff>28575</xdr:rowOff>
    </xdr:to>
    <xdr:cxnSp macro="">
      <xdr:nvCxnSpPr>
        <xdr:cNvPr id="4" name="Straight Connector 3"/>
        <xdr:cNvCxnSpPr/>
      </xdr:nvCxnSpPr>
      <xdr:spPr>
        <a:xfrm>
          <a:off x="3667125" y="1847850"/>
          <a:ext cx="13716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79"/>
  <sheetViews>
    <sheetView zoomScale="85" zoomScaleNormal="85" workbookViewId="0">
      <pane ySplit="4" topLeftCell="A166" activePane="bottomLeft" state="frozen"/>
      <selection pane="bottomLeft" activeCell="A2" sqref="A2:G2"/>
    </sheetView>
  </sheetViews>
  <sheetFormatPr defaultRowHeight="15" x14ac:dyDescent="0.25"/>
  <cols>
    <col min="1" max="1" width="5.42578125" style="15" customWidth="1"/>
    <col min="2" max="2" width="43.85546875" style="12" customWidth="1"/>
    <col min="3" max="3" width="13.7109375" style="12" customWidth="1"/>
    <col min="4" max="4" width="10" style="12" customWidth="1"/>
    <col min="5" max="5" width="56.140625" style="12" customWidth="1"/>
    <col min="6" max="6" width="13.85546875" style="12" customWidth="1"/>
    <col min="7" max="7" width="12.28515625" style="12" customWidth="1"/>
    <col min="8" max="16384" width="9.140625" style="12"/>
  </cols>
  <sheetData>
    <row r="1" spans="1:7" ht="78" customHeight="1" x14ac:dyDescent="0.25">
      <c r="A1" s="272" t="s">
        <v>34</v>
      </c>
      <c r="B1" s="272"/>
      <c r="C1" s="11"/>
      <c r="D1" s="274" t="s">
        <v>771</v>
      </c>
      <c r="E1" s="274"/>
      <c r="F1" s="274"/>
      <c r="G1" s="274"/>
    </row>
    <row r="2" spans="1:7" ht="55.5" customHeight="1" x14ac:dyDescent="0.25">
      <c r="A2" s="273" t="s">
        <v>776</v>
      </c>
      <c r="B2" s="273"/>
      <c r="C2" s="273"/>
      <c r="D2" s="273"/>
      <c r="E2" s="273"/>
      <c r="F2" s="273"/>
      <c r="G2" s="273"/>
    </row>
    <row r="3" spans="1:7" ht="9.75" customHeight="1" x14ac:dyDescent="0.25"/>
    <row r="4" spans="1:7" ht="70.5" customHeight="1" x14ac:dyDescent="0.25">
      <c r="A4" s="133" t="s">
        <v>0</v>
      </c>
      <c r="B4" s="133" t="s">
        <v>35</v>
      </c>
      <c r="C4" s="133" t="s">
        <v>36</v>
      </c>
      <c r="D4" s="134" t="s">
        <v>1</v>
      </c>
      <c r="E4" s="133" t="s">
        <v>87</v>
      </c>
      <c r="F4" s="135" t="s">
        <v>147</v>
      </c>
      <c r="G4" s="135" t="s">
        <v>88</v>
      </c>
    </row>
    <row r="5" spans="1:7" ht="28.5" x14ac:dyDescent="0.25">
      <c r="A5" s="135">
        <v>1</v>
      </c>
      <c r="B5" s="136" t="s">
        <v>735</v>
      </c>
      <c r="C5" s="85"/>
      <c r="D5" s="85"/>
      <c r="E5" s="85"/>
      <c r="F5" s="85"/>
      <c r="G5" s="85"/>
    </row>
    <row r="6" spans="1:7" ht="60" x14ac:dyDescent="0.25">
      <c r="A6" s="85">
        <v>1.1000000000000001</v>
      </c>
      <c r="B6" s="86" t="s">
        <v>148</v>
      </c>
      <c r="C6" s="85" t="s">
        <v>149</v>
      </c>
      <c r="D6" s="85" t="s">
        <v>150</v>
      </c>
      <c r="E6" s="86" t="s">
        <v>495</v>
      </c>
      <c r="F6" s="85" t="s">
        <v>398</v>
      </c>
      <c r="G6" s="86"/>
    </row>
    <row r="7" spans="1:7" ht="30" x14ac:dyDescent="0.25">
      <c r="A7" s="85">
        <v>1.2</v>
      </c>
      <c r="B7" s="137" t="s">
        <v>152</v>
      </c>
      <c r="C7" s="85" t="s">
        <v>153</v>
      </c>
      <c r="D7" s="85" t="s">
        <v>151</v>
      </c>
      <c r="E7" s="86" t="s">
        <v>496</v>
      </c>
      <c r="F7" s="85" t="s">
        <v>369</v>
      </c>
      <c r="G7" s="86"/>
    </row>
    <row r="8" spans="1:7" ht="45" x14ac:dyDescent="0.25">
      <c r="A8" s="85">
        <v>1.3</v>
      </c>
      <c r="B8" s="84" t="s">
        <v>154</v>
      </c>
      <c r="C8" s="85" t="s">
        <v>155</v>
      </c>
      <c r="D8" s="85" t="s">
        <v>151</v>
      </c>
      <c r="E8" s="86" t="s">
        <v>497</v>
      </c>
      <c r="F8" s="85" t="s">
        <v>369</v>
      </c>
      <c r="G8" s="86"/>
    </row>
    <row r="9" spans="1:7" ht="45" x14ac:dyDescent="0.25">
      <c r="A9" s="85">
        <v>1.4</v>
      </c>
      <c r="B9" s="137" t="s">
        <v>156</v>
      </c>
      <c r="C9" s="138" t="s">
        <v>157</v>
      </c>
      <c r="D9" s="85" t="s">
        <v>158</v>
      </c>
      <c r="E9" s="86" t="s">
        <v>498</v>
      </c>
      <c r="F9" s="85" t="s">
        <v>398</v>
      </c>
      <c r="G9" s="86"/>
    </row>
    <row r="10" spans="1:7" ht="60" x14ac:dyDescent="0.25">
      <c r="A10" s="85">
        <v>1.5</v>
      </c>
      <c r="B10" s="137" t="s">
        <v>159</v>
      </c>
      <c r="C10" s="85" t="s">
        <v>160</v>
      </c>
      <c r="D10" s="85" t="s">
        <v>151</v>
      </c>
      <c r="E10" s="86" t="s">
        <v>499</v>
      </c>
      <c r="F10" s="85" t="s">
        <v>369</v>
      </c>
      <c r="G10" s="86"/>
    </row>
    <row r="11" spans="1:7" ht="135" x14ac:dyDescent="0.25">
      <c r="A11" s="85">
        <v>1.6</v>
      </c>
      <c r="B11" s="86" t="s">
        <v>161</v>
      </c>
      <c r="C11" s="85" t="s">
        <v>157</v>
      </c>
      <c r="D11" s="85" t="s">
        <v>151</v>
      </c>
      <c r="E11" s="86" t="s">
        <v>500</v>
      </c>
      <c r="F11" s="85" t="s">
        <v>369</v>
      </c>
      <c r="G11" s="85"/>
    </row>
    <row r="12" spans="1:7" ht="75" x14ac:dyDescent="0.25">
      <c r="A12" s="85">
        <v>1.7</v>
      </c>
      <c r="B12" s="139" t="s">
        <v>162</v>
      </c>
      <c r="C12" s="85" t="s">
        <v>163</v>
      </c>
      <c r="D12" s="85" t="s">
        <v>151</v>
      </c>
      <c r="E12" s="140" t="s">
        <v>501</v>
      </c>
      <c r="F12" s="85" t="s">
        <v>369</v>
      </c>
      <c r="G12" s="85"/>
    </row>
    <row r="13" spans="1:7" ht="75" x14ac:dyDescent="0.25">
      <c r="A13" s="85">
        <v>1.8</v>
      </c>
      <c r="B13" s="137" t="s">
        <v>164</v>
      </c>
      <c r="C13" s="138" t="s">
        <v>165</v>
      </c>
      <c r="D13" s="85" t="s">
        <v>124</v>
      </c>
      <c r="E13" s="43" t="s">
        <v>502</v>
      </c>
      <c r="F13" s="85" t="s">
        <v>369</v>
      </c>
      <c r="G13" s="85"/>
    </row>
    <row r="14" spans="1:7" ht="90" x14ac:dyDescent="0.25">
      <c r="A14" s="85">
        <v>1.9</v>
      </c>
      <c r="B14" s="137" t="s">
        <v>166</v>
      </c>
      <c r="C14" s="138" t="s">
        <v>167</v>
      </c>
      <c r="D14" s="85" t="s">
        <v>124</v>
      </c>
      <c r="E14" s="86" t="s">
        <v>503</v>
      </c>
      <c r="F14" s="85" t="s">
        <v>369</v>
      </c>
      <c r="G14" s="85"/>
    </row>
    <row r="15" spans="1:7" ht="75" x14ac:dyDescent="0.25">
      <c r="A15" s="96">
        <v>1.1000000000000001</v>
      </c>
      <c r="B15" s="137" t="s">
        <v>168</v>
      </c>
      <c r="C15" s="138" t="s">
        <v>169</v>
      </c>
      <c r="D15" s="85" t="s">
        <v>124</v>
      </c>
      <c r="E15" s="140" t="s">
        <v>504</v>
      </c>
      <c r="F15" s="85" t="s">
        <v>369</v>
      </c>
      <c r="G15" s="85"/>
    </row>
    <row r="16" spans="1:7" ht="60" x14ac:dyDescent="0.25">
      <c r="A16" s="85">
        <v>1.1100000000000001</v>
      </c>
      <c r="B16" s="137" t="s">
        <v>170</v>
      </c>
      <c r="C16" s="138" t="s">
        <v>171</v>
      </c>
      <c r="D16" s="138" t="s">
        <v>124</v>
      </c>
      <c r="E16" s="140" t="s">
        <v>505</v>
      </c>
      <c r="F16" s="85" t="s">
        <v>369</v>
      </c>
      <c r="G16" s="85"/>
    </row>
    <row r="17" spans="1:26" ht="120" x14ac:dyDescent="0.25">
      <c r="A17" s="85">
        <v>1.1200000000000001</v>
      </c>
      <c r="B17" s="137" t="s">
        <v>172</v>
      </c>
      <c r="C17" s="138" t="s">
        <v>173</v>
      </c>
      <c r="D17" s="138" t="s">
        <v>124</v>
      </c>
      <c r="E17" s="140" t="s">
        <v>506</v>
      </c>
      <c r="F17" s="85" t="s">
        <v>369</v>
      </c>
      <c r="G17" s="85"/>
    </row>
    <row r="18" spans="1:26" ht="90" x14ac:dyDescent="0.25">
      <c r="A18" s="85">
        <v>1.1299999999999999</v>
      </c>
      <c r="B18" s="137" t="s">
        <v>174</v>
      </c>
      <c r="C18" s="138" t="s">
        <v>175</v>
      </c>
      <c r="D18" s="141" t="s">
        <v>124</v>
      </c>
      <c r="E18" s="140" t="s">
        <v>507</v>
      </c>
      <c r="F18" s="85" t="s">
        <v>369</v>
      </c>
      <c r="G18" s="85"/>
    </row>
    <row r="19" spans="1:26" ht="60" x14ac:dyDescent="0.25">
      <c r="A19" s="85">
        <v>1.1399999999999999</v>
      </c>
      <c r="B19" s="137" t="s">
        <v>176</v>
      </c>
      <c r="C19" s="138" t="s">
        <v>177</v>
      </c>
      <c r="D19" s="85" t="s">
        <v>151</v>
      </c>
      <c r="E19" s="86" t="s">
        <v>508</v>
      </c>
      <c r="F19" s="85" t="s">
        <v>369</v>
      </c>
      <c r="G19" s="85"/>
    </row>
    <row r="20" spans="1:26" ht="60" x14ac:dyDescent="0.25">
      <c r="A20" s="85">
        <v>1.1499999999999999</v>
      </c>
      <c r="B20" s="137" t="s">
        <v>178</v>
      </c>
      <c r="C20" s="138" t="s">
        <v>171</v>
      </c>
      <c r="D20" s="85" t="s">
        <v>142</v>
      </c>
      <c r="E20" s="140" t="s">
        <v>509</v>
      </c>
      <c r="F20" s="85" t="s">
        <v>369</v>
      </c>
      <c r="G20" s="85"/>
    </row>
    <row r="21" spans="1:26" ht="75" x14ac:dyDescent="0.25">
      <c r="A21" s="85">
        <v>1.1599999999999999</v>
      </c>
      <c r="B21" s="86" t="s">
        <v>179</v>
      </c>
      <c r="C21" s="85" t="s">
        <v>180</v>
      </c>
      <c r="D21" s="85" t="s">
        <v>181</v>
      </c>
      <c r="E21" s="140" t="s">
        <v>510</v>
      </c>
      <c r="F21" s="85" t="s">
        <v>369</v>
      </c>
      <c r="G21" s="85"/>
    </row>
    <row r="22" spans="1:26" ht="45" x14ac:dyDescent="0.25">
      <c r="A22" s="85">
        <v>1.17</v>
      </c>
      <c r="B22" s="43" t="s">
        <v>182</v>
      </c>
      <c r="C22" s="138" t="s">
        <v>183</v>
      </c>
      <c r="D22" s="138" t="s">
        <v>184</v>
      </c>
      <c r="E22" s="140" t="s">
        <v>511</v>
      </c>
      <c r="F22" s="85" t="s">
        <v>369</v>
      </c>
      <c r="G22" s="85"/>
    </row>
    <row r="23" spans="1:26" ht="90" x14ac:dyDescent="0.25">
      <c r="A23" s="85">
        <v>1.18</v>
      </c>
      <c r="B23" s="43" t="s">
        <v>186</v>
      </c>
      <c r="C23" s="138" t="s">
        <v>187</v>
      </c>
      <c r="D23" s="142" t="s">
        <v>188</v>
      </c>
      <c r="E23" s="140" t="s">
        <v>507</v>
      </c>
      <c r="F23" s="85" t="s">
        <v>369</v>
      </c>
      <c r="G23" s="85"/>
    </row>
    <row r="24" spans="1:26" ht="105" x14ac:dyDescent="0.25">
      <c r="A24" s="85">
        <v>1.19</v>
      </c>
      <c r="B24" s="143" t="s">
        <v>189</v>
      </c>
      <c r="C24" s="144" t="s">
        <v>120</v>
      </c>
      <c r="D24" s="144" t="s">
        <v>190</v>
      </c>
      <c r="E24" s="86" t="s">
        <v>512</v>
      </c>
      <c r="F24" s="85" t="s">
        <v>369</v>
      </c>
      <c r="G24" s="85"/>
    </row>
    <row r="25" spans="1:26" ht="30" x14ac:dyDescent="0.25">
      <c r="A25" s="96">
        <v>1.2</v>
      </c>
      <c r="B25" s="137" t="s">
        <v>513</v>
      </c>
      <c r="C25" s="138" t="s">
        <v>165</v>
      </c>
      <c r="D25" s="138" t="s">
        <v>190</v>
      </c>
      <c r="E25" s="137" t="s">
        <v>514</v>
      </c>
      <c r="F25" s="85" t="s">
        <v>369</v>
      </c>
      <c r="G25" s="85"/>
    </row>
    <row r="26" spans="1:26" s="71" customFormat="1" ht="78" customHeight="1" x14ac:dyDescent="0.25">
      <c r="A26" s="85">
        <v>1.21</v>
      </c>
      <c r="B26" s="137" t="s">
        <v>515</v>
      </c>
      <c r="C26" s="138" t="s">
        <v>516</v>
      </c>
      <c r="D26" s="138" t="s">
        <v>190</v>
      </c>
      <c r="E26" s="137" t="s">
        <v>517</v>
      </c>
      <c r="F26" s="138" t="s">
        <v>518</v>
      </c>
      <c r="G26" s="145"/>
      <c r="H26" s="70"/>
      <c r="I26" s="70"/>
      <c r="J26" s="70"/>
      <c r="K26" s="70"/>
      <c r="L26" s="70"/>
      <c r="M26" s="70"/>
      <c r="N26" s="70"/>
      <c r="O26" s="70"/>
      <c r="P26" s="70"/>
      <c r="Q26" s="70"/>
      <c r="R26" s="70"/>
      <c r="S26" s="70"/>
      <c r="T26" s="70"/>
      <c r="U26" s="70"/>
      <c r="V26" s="70"/>
      <c r="W26" s="70"/>
      <c r="X26" s="70"/>
      <c r="Y26" s="70"/>
      <c r="Z26" s="70"/>
    </row>
    <row r="27" spans="1:26" s="71" customFormat="1" ht="73.5" customHeight="1" x14ac:dyDescent="0.25">
      <c r="A27" s="85">
        <v>1.22</v>
      </c>
      <c r="B27" s="86" t="s">
        <v>524</v>
      </c>
      <c r="C27" s="85" t="s">
        <v>492</v>
      </c>
      <c r="D27" s="138" t="s">
        <v>190</v>
      </c>
      <c r="E27" s="86" t="s">
        <v>525</v>
      </c>
      <c r="F27" s="85" t="s">
        <v>369</v>
      </c>
      <c r="G27" s="145"/>
      <c r="H27" s="70"/>
      <c r="I27" s="70"/>
      <c r="J27" s="70"/>
      <c r="K27" s="70"/>
      <c r="L27" s="70"/>
      <c r="M27" s="70"/>
      <c r="N27" s="70"/>
      <c r="O27" s="70"/>
      <c r="P27" s="70"/>
      <c r="Q27" s="70"/>
      <c r="R27" s="70"/>
      <c r="S27" s="70"/>
      <c r="T27" s="70"/>
      <c r="U27" s="70"/>
      <c r="V27" s="70"/>
      <c r="W27" s="70"/>
      <c r="X27" s="70"/>
      <c r="Y27" s="70"/>
      <c r="Z27" s="70"/>
    </row>
    <row r="28" spans="1:26" s="71" customFormat="1" ht="50.25" customHeight="1" x14ac:dyDescent="0.25">
      <c r="A28" s="85">
        <v>1.23</v>
      </c>
      <c r="B28" s="86" t="s">
        <v>526</v>
      </c>
      <c r="C28" s="85" t="s">
        <v>519</v>
      </c>
      <c r="D28" s="138" t="s">
        <v>124</v>
      </c>
      <c r="E28" s="86" t="s">
        <v>527</v>
      </c>
      <c r="F28" s="85" t="s">
        <v>369</v>
      </c>
      <c r="G28" s="145"/>
      <c r="H28" s="70"/>
      <c r="I28" s="70"/>
      <c r="J28" s="70"/>
      <c r="K28" s="70"/>
      <c r="L28" s="70"/>
      <c r="M28" s="70"/>
      <c r="N28" s="70"/>
      <c r="O28" s="70"/>
      <c r="P28" s="70"/>
      <c r="Q28" s="70"/>
      <c r="R28" s="70"/>
      <c r="S28" s="70"/>
      <c r="T28" s="70"/>
      <c r="U28" s="70"/>
      <c r="V28" s="70"/>
      <c r="W28" s="70"/>
      <c r="X28" s="70"/>
      <c r="Y28" s="70"/>
      <c r="Z28" s="70"/>
    </row>
    <row r="29" spans="1:26" s="71" customFormat="1" ht="43.5" customHeight="1" x14ac:dyDescent="0.25">
      <c r="A29" s="85">
        <v>1.24</v>
      </c>
      <c r="B29" s="86" t="s">
        <v>528</v>
      </c>
      <c r="C29" s="85" t="s">
        <v>519</v>
      </c>
      <c r="D29" s="138" t="s">
        <v>124</v>
      </c>
      <c r="E29" s="86" t="s">
        <v>529</v>
      </c>
      <c r="F29" s="85" t="s">
        <v>369</v>
      </c>
      <c r="G29" s="145"/>
      <c r="H29" s="70"/>
      <c r="I29" s="70"/>
      <c r="J29" s="70"/>
      <c r="K29" s="70"/>
      <c r="L29" s="70"/>
      <c r="M29" s="70"/>
      <c r="N29" s="70"/>
      <c r="O29" s="70"/>
      <c r="P29" s="70"/>
      <c r="Q29" s="70"/>
      <c r="R29" s="70"/>
      <c r="S29" s="70"/>
      <c r="T29" s="70"/>
      <c r="U29" s="70"/>
      <c r="V29" s="70"/>
      <c r="W29" s="70"/>
      <c r="X29" s="70"/>
      <c r="Y29" s="70"/>
      <c r="Z29" s="70"/>
    </row>
    <row r="30" spans="1:26" s="71" customFormat="1" ht="43.5" customHeight="1" x14ac:dyDescent="0.25">
      <c r="A30" s="85">
        <v>1.25</v>
      </c>
      <c r="B30" s="146" t="s">
        <v>530</v>
      </c>
      <c r="C30" s="85" t="s">
        <v>492</v>
      </c>
      <c r="D30" s="138" t="s">
        <v>124</v>
      </c>
      <c r="E30" s="86" t="s">
        <v>531</v>
      </c>
      <c r="F30" s="85" t="s">
        <v>369</v>
      </c>
      <c r="G30" s="145"/>
      <c r="H30" s="70"/>
      <c r="I30" s="70"/>
      <c r="J30" s="70"/>
      <c r="K30" s="70"/>
      <c r="L30" s="70"/>
      <c r="M30" s="70"/>
      <c r="N30" s="70"/>
      <c r="O30" s="70"/>
      <c r="P30" s="70"/>
      <c r="Q30" s="70"/>
      <c r="R30" s="70"/>
      <c r="S30" s="70"/>
      <c r="T30" s="70"/>
      <c r="U30" s="70"/>
      <c r="V30" s="70"/>
      <c r="W30" s="70"/>
      <c r="X30" s="70"/>
      <c r="Y30" s="70"/>
      <c r="Z30" s="70"/>
    </row>
    <row r="31" spans="1:26" s="71" customFormat="1" ht="60" customHeight="1" x14ac:dyDescent="0.25">
      <c r="A31" s="85">
        <v>1.26</v>
      </c>
      <c r="B31" s="86" t="s">
        <v>532</v>
      </c>
      <c r="C31" s="85" t="s">
        <v>519</v>
      </c>
      <c r="D31" s="138" t="s">
        <v>124</v>
      </c>
      <c r="E31" s="86" t="s">
        <v>533</v>
      </c>
      <c r="F31" s="85" t="s">
        <v>369</v>
      </c>
      <c r="G31" s="85"/>
      <c r="H31" s="12"/>
      <c r="I31" s="12"/>
      <c r="J31" s="12"/>
      <c r="K31" s="12"/>
      <c r="L31" s="12"/>
      <c r="M31" s="12"/>
      <c r="N31" s="12"/>
      <c r="O31" s="12"/>
      <c r="P31" s="12"/>
      <c r="Q31" s="12"/>
      <c r="R31" s="12"/>
      <c r="S31" s="12"/>
      <c r="T31" s="12"/>
      <c r="U31" s="12"/>
      <c r="V31" s="12"/>
      <c r="W31" s="12"/>
      <c r="X31" s="12"/>
      <c r="Y31" s="12"/>
      <c r="Z31" s="12"/>
    </row>
    <row r="32" spans="1:26" s="71" customFormat="1" ht="48" customHeight="1" x14ac:dyDescent="0.25">
      <c r="A32" s="85">
        <v>1.27</v>
      </c>
      <c r="B32" s="86" t="s">
        <v>534</v>
      </c>
      <c r="C32" s="85" t="s">
        <v>492</v>
      </c>
      <c r="D32" s="138" t="s">
        <v>124</v>
      </c>
      <c r="E32" s="86" t="s">
        <v>535</v>
      </c>
      <c r="F32" s="85" t="s">
        <v>369</v>
      </c>
      <c r="G32" s="85"/>
      <c r="H32" s="12"/>
      <c r="I32" s="12"/>
      <c r="J32" s="12"/>
      <c r="K32" s="12"/>
      <c r="L32" s="12"/>
      <c r="M32" s="12"/>
      <c r="N32" s="12"/>
      <c r="O32" s="12"/>
      <c r="P32" s="12"/>
      <c r="Q32" s="12"/>
      <c r="R32" s="12"/>
      <c r="S32" s="12"/>
      <c r="T32" s="12"/>
      <c r="U32" s="12"/>
      <c r="V32" s="12"/>
      <c r="W32" s="12"/>
      <c r="X32" s="12"/>
      <c r="Y32" s="12"/>
      <c r="Z32" s="12"/>
    </row>
    <row r="33" spans="1:26" s="71" customFormat="1" ht="44.25" customHeight="1" x14ac:dyDescent="0.25">
      <c r="A33" s="85">
        <v>1.28</v>
      </c>
      <c r="B33" s="86" t="s">
        <v>536</v>
      </c>
      <c r="C33" s="85" t="s">
        <v>157</v>
      </c>
      <c r="D33" s="138" t="s">
        <v>124</v>
      </c>
      <c r="E33" s="86" t="s">
        <v>520</v>
      </c>
      <c r="F33" s="85" t="s">
        <v>369</v>
      </c>
      <c r="G33" s="85"/>
      <c r="H33" s="12"/>
      <c r="I33" s="12"/>
      <c r="J33" s="12"/>
      <c r="K33" s="12"/>
      <c r="L33" s="12"/>
      <c r="M33" s="12"/>
      <c r="N33" s="12"/>
      <c r="O33" s="12"/>
      <c r="P33" s="12"/>
      <c r="Q33" s="12"/>
      <c r="R33" s="12"/>
      <c r="S33" s="12"/>
      <c r="T33" s="12"/>
      <c r="U33" s="12"/>
      <c r="V33" s="12"/>
      <c r="W33" s="12"/>
      <c r="X33" s="12"/>
      <c r="Y33" s="12"/>
      <c r="Z33" s="12"/>
    </row>
    <row r="34" spans="1:26" s="71" customFormat="1" ht="45.75" customHeight="1" x14ac:dyDescent="0.25">
      <c r="A34" s="85">
        <v>1.29</v>
      </c>
      <c r="B34" s="86" t="s">
        <v>521</v>
      </c>
      <c r="C34" s="85" t="s">
        <v>120</v>
      </c>
      <c r="D34" s="138" t="s">
        <v>522</v>
      </c>
      <c r="E34" s="86" t="s">
        <v>479</v>
      </c>
      <c r="F34" s="85" t="s">
        <v>369</v>
      </c>
      <c r="G34" s="85"/>
      <c r="H34" s="12"/>
      <c r="I34" s="12"/>
      <c r="J34" s="12"/>
      <c r="K34" s="12"/>
      <c r="L34" s="12"/>
      <c r="M34" s="12"/>
      <c r="N34" s="12"/>
      <c r="O34" s="12"/>
      <c r="P34" s="12"/>
      <c r="Q34" s="12"/>
      <c r="R34" s="12"/>
      <c r="S34" s="12"/>
      <c r="T34" s="12"/>
      <c r="U34" s="12"/>
      <c r="V34" s="12"/>
      <c r="W34" s="12"/>
      <c r="X34" s="12"/>
      <c r="Y34" s="12"/>
      <c r="Z34" s="12"/>
    </row>
    <row r="35" spans="1:26" s="71" customFormat="1" ht="58.5" customHeight="1" x14ac:dyDescent="0.25">
      <c r="A35" s="96">
        <v>1.3</v>
      </c>
      <c r="B35" s="86" t="s">
        <v>537</v>
      </c>
      <c r="C35" s="85" t="s">
        <v>157</v>
      </c>
      <c r="D35" s="138" t="s">
        <v>124</v>
      </c>
      <c r="E35" s="86" t="s">
        <v>523</v>
      </c>
      <c r="F35" s="85" t="s">
        <v>369</v>
      </c>
      <c r="G35" s="85"/>
      <c r="H35" s="12"/>
      <c r="I35" s="12"/>
      <c r="J35" s="12"/>
      <c r="K35" s="12"/>
      <c r="L35" s="12"/>
      <c r="M35" s="12"/>
      <c r="N35" s="12"/>
      <c r="O35" s="12"/>
      <c r="P35" s="12"/>
      <c r="Q35" s="12"/>
      <c r="R35" s="12"/>
      <c r="S35" s="12"/>
      <c r="T35" s="12"/>
      <c r="U35" s="12"/>
      <c r="V35" s="12"/>
      <c r="W35" s="12"/>
      <c r="X35" s="12"/>
      <c r="Y35" s="12"/>
      <c r="Z35" s="12"/>
    </row>
    <row r="36" spans="1:26" ht="21.75" customHeight="1" x14ac:dyDescent="0.25">
      <c r="A36" s="135">
        <v>2</v>
      </c>
      <c r="B36" s="136" t="s">
        <v>494</v>
      </c>
      <c r="C36" s="85"/>
      <c r="D36" s="85"/>
      <c r="E36" s="147"/>
      <c r="F36" s="85"/>
      <c r="G36" s="85"/>
    </row>
    <row r="37" spans="1:26" ht="30" x14ac:dyDescent="0.25">
      <c r="A37" s="85">
        <v>2.1</v>
      </c>
      <c r="B37" s="84" t="s">
        <v>191</v>
      </c>
      <c r="C37" s="85" t="s">
        <v>192</v>
      </c>
      <c r="D37" s="85" t="s">
        <v>151</v>
      </c>
      <c r="E37" s="140" t="s">
        <v>394</v>
      </c>
      <c r="F37" s="85" t="s">
        <v>398</v>
      </c>
      <c r="G37" s="85"/>
    </row>
    <row r="38" spans="1:26" ht="45" x14ac:dyDescent="0.25">
      <c r="A38" s="85">
        <v>2.2000000000000002</v>
      </c>
      <c r="B38" s="86" t="s">
        <v>193</v>
      </c>
      <c r="C38" s="85" t="s">
        <v>194</v>
      </c>
      <c r="D38" s="85" t="s">
        <v>151</v>
      </c>
      <c r="E38" s="86" t="s">
        <v>465</v>
      </c>
      <c r="F38" s="85" t="s">
        <v>369</v>
      </c>
      <c r="G38" s="85"/>
    </row>
    <row r="39" spans="1:26" ht="30" x14ac:dyDescent="0.25">
      <c r="A39" s="85">
        <v>2.2999999999999998</v>
      </c>
      <c r="B39" s="86" t="s">
        <v>195</v>
      </c>
      <c r="C39" s="85" t="s">
        <v>196</v>
      </c>
      <c r="D39" s="85" t="s">
        <v>151</v>
      </c>
      <c r="E39" s="86" t="s">
        <v>466</v>
      </c>
      <c r="F39" s="85" t="s">
        <v>369</v>
      </c>
      <c r="G39" s="85"/>
    </row>
    <row r="40" spans="1:26" ht="75" x14ac:dyDescent="0.25">
      <c r="A40" s="85">
        <v>2.4</v>
      </c>
      <c r="B40" s="84" t="s">
        <v>197</v>
      </c>
      <c r="C40" s="85" t="s">
        <v>198</v>
      </c>
      <c r="D40" s="85" t="s">
        <v>151</v>
      </c>
      <c r="E40" s="140" t="s">
        <v>467</v>
      </c>
      <c r="F40" s="85" t="s">
        <v>369</v>
      </c>
      <c r="G40" s="85"/>
    </row>
    <row r="41" spans="1:26" ht="33" customHeight="1" x14ac:dyDescent="0.25">
      <c r="A41" s="85">
        <v>2.5</v>
      </c>
      <c r="B41" s="84" t="s">
        <v>199</v>
      </c>
      <c r="C41" s="85" t="s">
        <v>200</v>
      </c>
      <c r="D41" s="85" t="s">
        <v>151</v>
      </c>
      <c r="E41" s="86" t="s">
        <v>468</v>
      </c>
      <c r="F41" s="85" t="s">
        <v>369</v>
      </c>
      <c r="G41" s="85"/>
    </row>
    <row r="42" spans="1:26" ht="225" x14ac:dyDescent="0.25">
      <c r="A42" s="85">
        <v>2.6</v>
      </c>
      <c r="B42" s="84" t="s">
        <v>201</v>
      </c>
      <c r="C42" s="85" t="s">
        <v>202</v>
      </c>
      <c r="D42" s="85" t="s">
        <v>151</v>
      </c>
      <c r="E42" s="140" t="s">
        <v>469</v>
      </c>
      <c r="F42" s="85" t="s">
        <v>369</v>
      </c>
      <c r="G42" s="85"/>
    </row>
    <row r="43" spans="1:26" ht="60" x14ac:dyDescent="0.25">
      <c r="A43" s="85">
        <v>2.7</v>
      </c>
      <c r="B43" s="84" t="s">
        <v>203</v>
      </c>
      <c r="C43" s="85" t="s">
        <v>204</v>
      </c>
      <c r="D43" s="85" t="s">
        <v>151</v>
      </c>
      <c r="E43" s="86" t="s">
        <v>394</v>
      </c>
      <c r="F43" s="85" t="s">
        <v>398</v>
      </c>
      <c r="G43" s="85"/>
    </row>
    <row r="44" spans="1:26" s="13" customFormat="1" ht="75" x14ac:dyDescent="0.2">
      <c r="A44" s="85">
        <v>2.8</v>
      </c>
      <c r="B44" s="84" t="s">
        <v>205</v>
      </c>
      <c r="C44" s="85" t="s">
        <v>206</v>
      </c>
      <c r="D44" s="85" t="s">
        <v>151</v>
      </c>
      <c r="E44" s="86" t="s">
        <v>470</v>
      </c>
      <c r="F44" s="85" t="s">
        <v>369</v>
      </c>
      <c r="G44" s="135"/>
    </row>
    <row r="45" spans="1:26" ht="90" x14ac:dyDescent="0.25">
      <c r="A45" s="85">
        <v>2.9</v>
      </c>
      <c r="B45" s="84" t="s">
        <v>207</v>
      </c>
      <c r="C45" s="85" t="s">
        <v>208</v>
      </c>
      <c r="D45" s="85" t="s">
        <v>151</v>
      </c>
      <c r="E45" s="140" t="s">
        <v>471</v>
      </c>
      <c r="F45" s="85" t="s">
        <v>369</v>
      </c>
      <c r="G45" s="85"/>
    </row>
    <row r="46" spans="1:26" ht="120" x14ac:dyDescent="0.25">
      <c r="A46" s="148">
        <v>2.1</v>
      </c>
      <c r="B46" s="84" t="s">
        <v>209</v>
      </c>
      <c r="C46" s="85" t="s">
        <v>210</v>
      </c>
      <c r="D46" s="85" t="s">
        <v>151</v>
      </c>
      <c r="E46" s="140" t="s">
        <v>472</v>
      </c>
      <c r="F46" s="85" t="s">
        <v>369</v>
      </c>
      <c r="G46" s="85"/>
    </row>
    <row r="47" spans="1:26" ht="90" x14ac:dyDescent="0.25">
      <c r="A47" s="85">
        <v>2.11</v>
      </c>
      <c r="B47" s="84" t="s">
        <v>211</v>
      </c>
      <c r="C47" s="85" t="s">
        <v>212</v>
      </c>
      <c r="D47" s="85" t="s">
        <v>151</v>
      </c>
      <c r="E47" s="86" t="s">
        <v>464</v>
      </c>
      <c r="F47" s="85" t="s">
        <v>369</v>
      </c>
      <c r="G47" s="85"/>
    </row>
    <row r="48" spans="1:26" ht="60" x14ac:dyDescent="0.25">
      <c r="A48" s="85">
        <v>2.12</v>
      </c>
      <c r="B48" s="84" t="s">
        <v>213</v>
      </c>
      <c r="C48" s="85" t="s">
        <v>214</v>
      </c>
      <c r="D48" s="85" t="s">
        <v>151</v>
      </c>
      <c r="E48" s="86" t="s">
        <v>473</v>
      </c>
      <c r="F48" s="85" t="s">
        <v>369</v>
      </c>
      <c r="G48" s="85"/>
    </row>
    <row r="49" spans="1:7" ht="75" x14ac:dyDescent="0.25">
      <c r="A49" s="85">
        <v>2.13</v>
      </c>
      <c r="B49" s="84" t="s">
        <v>215</v>
      </c>
      <c r="C49" s="85" t="s">
        <v>216</v>
      </c>
      <c r="D49" s="85" t="s">
        <v>151</v>
      </c>
      <c r="E49" s="86" t="s">
        <v>468</v>
      </c>
      <c r="F49" s="85" t="s">
        <v>369</v>
      </c>
      <c r="G49" s="85"/>
    </row>
    <row r="50" spans="1:7" s="13" customFormat="1" ht="90" x14ac:dyDescent="0.2">
      <c r="A50" s="85">
        <v>2.14</v>
      </c>
      <c r="B50" s="84" t="s">
        <v>217</v>
      </c>
      <c r="C50" s="85" t="s">
        <v>218</v>
      </c>
      <c r="D50" s="85" t="s">
        <v>151</v>
      </c>
      <c r="E50" s="86" t="s">
        <v>474</v>
      </c>
      <c r="F50" s="85" t="s">
        <v>369</v>
      </c>
      <c r="G50" s="149"/>
    </row>
    <row r="51" spans="1:7" ht="30" x14ac:dyDescent="0.25">
      <c r="A51" s="85">
        <v>2.15</v>
      </c>
      <c r="B51" s="84" t="s">
        <v>219</v>
      </c>
      <c r="C51" s="85" t="s">
        <v>220</v>
      </c>
      <c r="D51" s="85" t="s">
        <v>151</v>
      </c>
      <c r="E51" s="86" t="s">
        <v>475</v>
      </c>
      <c r="F51" s="85" t="s">
        <v>369</v>
      </c>
      <c r="G51" s="150"/>
    </row>
    <row r="52" spans="1:7" ht="45" x14ac:dyDescent="0.25">
      <c r="A52" s="85">
        <v>2.16</v>
      </c>
      <c r="B52" s="84" t="s">
        <v>221</v>
      </c>
      <c r="C52" s="85" t="s">
        <v>222</v>
      </c>
      <c r="D52" s="85" t="s">
        <v>151</v>
      </c>
      <c r="E52" s="140" t="s">
        <v>476</v>
      </c>
      <c r="F52" s="85" t="s">
        <v>369</v>
      </c>
      <c r="G52" s="85"/>
    </row>
    <row r="53" spans="1:7" ht="45" x14ac:dyDescent="0.25">
      <c r="A53" s="85">
        <v>2.17</v>
      </c>
      <c r="B53" s="84" t="s">
        <v>223</v>
      </c>
      <c r="C53" s="85" t="s">
        <v>224</v>
      </c>
      <c r="D53" s="85" t="s">
        <v>151</v>
      </c>
      <c r="E53" s="86" t="s">
        <v>477</v>
      </c>
      <c r="F53" s="85" t="s">
        <v>369</v>
      </c>
      <c r="G53" s="85"/>
    </row>
    <row r="54" spans="1:7" ht="100.5" customHeight="1" x14ac:dyDescent="0.25">
      <c r="A54" s="85">
        <v>2.1800000000000002</v>
      </c>
      <c r="B54" s="84" t="s">
        <v>225</v>
      </c>
      <c r="C54" s="85" t="s">
        <v>226</v>
      </c>
      <c r="D54" s="85" t="s">
        <v>151</v>
      </c>
      <c r="E54" s="86" t="s">
        <v>478</v>
      </c>
      <c r="F54" s="85" t="s">
        <v>369</v>
      </c>
      <c r="G54" s="85"/>
    </row>
    <row r="55" spans="1:7" s="13" customFormat="1" ht="95.25" customHeight="1" x14ac:dyDescent="0.2">
      <c r="A55" s="85">
        <v>2.19</v>
      </c>
      <c r="B55" s="84" t="s">
        <v>227</v>
      </c>
      <c r="C55" s="85" t="s">
        <v>666</v>
      </c>
      <c r="D55" s="85" t="s">
        <v>151</v>
      </c>
      <c r="E55" s="86" t="s">
        <v>479</v>
      </c>
      <c r="F55" s="85" t="s">
        <v>369</v>
      </c>
      <c r="G55" s="135"/>
    </row>
    <row r="56" spans="1:7" ht="55.5" customHeight="1" x14ac:dyDescent="0.25">
      <c r="A56" s="96">
        <v>2.2000000000000002</v>
      </c>
      <c r="B56" s="84" t="s">
        <v>228</v>
      </c>
      <c r="C56" s="85" t="s">
        <v>229</v>
      </c>
      <c r="D56" s="85" t="s">
        <v>151</v>
      </c>
      <c r="E56" s="140" t="s">
        <v>480</v>
      </c>
      <c r="F56" s="85" t="s">
        <v>369</v>
      </c>
      <c r="G56" s="85"/>
    </row>
    <row r="57" spans="1:7" ht="88.5" customHeight="1" x14ac:dyDescent="0.25">
      <c r="A57" s="85">
        <v>2.21</v>
      </c>
      <c r="B57" s="84" t="s">
        <v>230</v>
      </c>
      <c r="C57" s="85" t="s">
        <v>231</v>
      </c>
      <c r="D57" s="85" t="s">
        <v>151</v>
      </c>
      <c r="E57" s="140" t="s">
        <v>481</v>
      </c>
      <c r="F57" s="85" t="s">
        <v>369</v>
      </c>
      <c r="G57" s="85"/>
    </row>
    <row r="58" spans="1:7" ht="75" x14ac:dyDescent="0.25">
      <c r="A58" s="85">
        <v>2.2200000000000002</v>
      </c>
      <c r="B58" s="84" t="s">
        <v>482</v>
      </c>
      <c r="C58" s="85" t="s">
        <v>233</v>
      </c>
      <c r="D58" s="85" t="s">
        <v>151</v>
      </c>
      <c r="E58" s="86" t="s">
        <v>394</v>
      </c>
      <c r="F58" s="85" t="s">
        <v>398</v>
      </c>
      <c r="G58" s="85"/>
    </row>
    <row r="59" spans="1:7" ht="60" x14ac:dyDescent="0.25">
      <c r="A59" s="85">
        <v>2.23</v>
      </c>
      <c r="B59" s="84" t="s">
        <v>234</v>
      </c>
      <c r="C59" s="85" t="s">
        <v>229</v>
      </c>
      <c r="D59" s="85" t="s">
        <v>151</v>
      </c>
      <c r="E59" s="86" t="s">
        <v>394</v>
      </c>
      <c r="F59" s="85" t="s">
        <v>398</v>
      </c>
      <c r="G59" s="85"/>
    </row>
    <row r="60" spans="1:7" ht="105" x14ac:dyDescent="0.25">
      <c r="A60" s="85">
        <v>2.2400000000000002</v>
      </c>
      <c r="B60" s="84" t="s">
        <v>235</v>
      </c>
      <c r="C60" s="85" t="s">
        <v>236</v>
      </c>
      <c r="D60" s="85" t="s">
        <v>151</v>
      </c>
      <c r="E60" s="86" t="s">
        <v>483</v>
      </c>
      <c r="F60" s="85" t="s">
        <v>369</v>
      </c>
      <c r="G60" s="85"/>
    </row>
    <row r="61" spans="1:7" ht="75" x14ac:dyDescent="0.25">
      <c r="A61" s="85">
        <v>2.25</v>
      </c>
      <c r="B61" s="84" t="s">
        <v>237</v>
      </c>
      <c r="C61" s="85" t="s">
        <v>238</v>
      </c>
      <c r="D61" s="85" t="s">
        <v>151</v>
      </c>
      <c r="E61" s="140" t="s">
        <v>484</v>
      </c>
      <c r="F61" s="85" t="s">
        <v>369</v>
      </c>
      <c r="G61" s="135"/>
    </row>
    <row r="62" spans="1:7" ht="45" x14ac:dyDescent="0.25">
      <c r="A62" s="85">
        <v>2.2599999999999998</v>
      </c>
      <c r="B62" s="84" t="s">
        <v>239</v>
      </c>
      <c r="C62" s="85" t="s">
        <v>216</v>
      </c>
      <c r="D62" s="85" t="s">
        <v>151</v>
      </c>
      <c r="E62" s="140" t="s">
        <v>486</v>
      </c>
      <c r="F62" s="85" t="s">
        <v>369</v>
      </c>
      <c r="G62" s="85"/>
    </row>
    <row r="63" spans="1:7" ht="75" x14ac:dyDescent="0.25">
      <c r="A63" s="85">
        <v>2.27</v>
      </c>
      <c r="B63" s="84" t="s">
        <v>240</v>
      </c>
      <c r="C63" s="85" t="s">
        <v>741</v>
      </c>
      <c r="D63" s="85" t="s">
        <v>151</v>
      </c>
      <c r="E63" s="140" t="s">
        <v>485</v>
      </c>
      <c r="F63" s="85" t="s">
        <v>369</v>
      </c>
      <c r="G63" s="85"/>
    </row>
    <row r="64" spans="1:7" ht="90" x14ac:dyDescent="0.25">
      <c r="A64" s="85">
        <v>2.2799999999999998</v>
      </c>
      <c r="B64" s="84" t="s">
        <v>241</v>
      </c>
      <c r="C64" s="85" t="s">
        <v>663</v>
      </c>
      <c r="D64" s="85" t="s">
        <v>151</v>
      </c>
      <c r="E64" s="140" t="s">
        <v>487</v>
      </c>
      <c r="F64" s="85" t="s">
        <v>369</v>
      </c>
      <c r="G64" s="85"/>
    </row>
    <row r="65" spans="1:26" ht="90" x14ac:dyDescent="0.25">
      <c r="A65" s="85">
        <v>2.29</v>
      </c>
      <c r="B65" s="84" t="s">
        <v>242</v>
      </c>
      <c r="C65" s="85" t="s">
        <v>243</v>
      </c>
      <c r="D65" s="85" t="s">
        <v>151</v>
      </c>
      <c r="E65" s="140" t="s">
        <v>488</v>
      </c>
      <c r="F65" s="85" t="s">
        <v>369</v>
      </c>
      <c r="G65" s="85"/>
    </row>
    <row r="66" spans="1:26" ht="90" x14ac:dyDescent="0.25">
      <c r="A66" s="96">
        <v>2.2999999999999998</v>
      </c>
      <c r="B66" s="84" t="s">
        <v>244</v>
      </c>
      <c r="C66" s="85" t="s">
        <v>245</v>
      </c>
      <c r="D66" s="85" t="s">
        <v>151</v>
      </c>
      <c r="E66" s="140" t="s">
        <v>489</v>
      </c>
      <c r="F66" s="85" t="s">
        <v>369</v>
      </c>
      <c r="G66" s="85"/>
    </row>
    <row r="67" spans="1:26" ht="45" x14ac:dyDescent="0.25">
      <c r="A67" s="85">
        <v>2.31</v>
      </c>
      <c r="B67" s="84" t="s">
        <v>246</v>
      </c>
      <c r="C67" s="85" t="s">
        <v>742</v>
      </c>
      <c r="D67" s="85" t="s">
        <v>151</v>
      </c>
      <c r="E67" s="140" t="s">
        <v>490</v>
      </c>
      <c r="F67" s="85" t="s">
        <v>369</v>
      </c>
      <c r="G67" s="135"/>
    </row>
    <row r="68" spans="1:26" ht="38.25" customHeight="1" x14ac:dyDescent="0.25">
      <c r="A68" s="85">
        <v>2.3199999999999998</v>
      </c>
      <c r="B68" s="84" t="s">
        <v>491</v>
      </c>
      <c r="C68" s="85" t="s">
        <v>492</v>
      </c>
      <c r="D68" s="85" t="s">
        <v>124</v>
      </c>
      <c r="E68" s="86" t="s">
        <v>493</v>
      </c>
      <c r="F68" s="85" t="s">
        <v>369</v>
      </c>
      <c r="G68" s="135"/>
    </row>
    <row r="69" spans="1:26" ht="28.5" x14ac:dyDescent="0.25">
      <c r="A69" s="135">
        <v>3</v>
      </c>
      <c r="B69" s="136" t="s">
        <v>630</v>
      </c>
      <c r="C69" s="85"/>
      <c r="D69" s="85"/>
      <c r="E69" s="140"/>
      <c r="F69" s="85"/>
      <c r="G69" s="85"/>
    </row>
    <row r="70" spans="1:26" ht="60" x14ac:dyDescent="0.25">
      <c r="A70" s="85">
        <v>3.1</v>
      </c>
      <c r="B70" s="86" t="s">
        <v>247</v>
      </c>
      <c r="C70" s="85" t="s">
        <v>157</v>
      </c>
      <c r="D70" s="85" t="s">
        <v>124</v>
      </c>
      <c r="E70" s="140" t="s">
        <v>555</v>
      </c>
      <c r="F70" s="85" t="s">
        <v>369</v>
      </c>
      <c r="G70" s="85"/>
    </row>
    <row r="71" spans="1:26" ht="103.5" customHeight="1" x14ac:dyDescent="0.25">
      <c r="A71" s="85">
        <v>3.2</v>
      </c>
      <c r="B71" s="86" t="s">
        <v>554</v>
      </c>
      <c r="C71" s="85" t="s">
        <v>249</v>
      </c>
      <c r="D71" s="85" t="s">
        <v>124</v>
      </c>
      <c r="E71" s="137" t="s">
        <v>556</v>
      </c>
      <c r="F71" s="85" t="s">
        <v>369</v>
      </c>
      <c r="G71" s="85"/>
    </row>
    <row r="72" spans="1:26" ht="83.25" customHeight="1" x14ac:dyDescent="0.25">
      <c r="A72" s="85">
        <v>3.3</v>
      </c>
      <c r="B72" s="86" t="s">
        <v>250</v>
      </c>
      <c r="C72" s="85" t="s">
        <v>251</v>
      </c>
      <c r="D72" s="85" t="s">
        <v>124</v>
      </c>
      <c r="E72" s="86" t="s">
        <v>557</v>
      </c>
      <c r="F72" s="85" t="s">
        <v>369</v>
      </c>
      <c r="G72" s="85"/>
    </row>
    <row r="73" spans="1:26" ht="78" customHeight="1" x14ac:dyDescent="0.25">
      <c r="A73" s="85">
        <v>3.4</v>
      </c>
      <c r="B73" s="86" t="s">
        <v>134</v>
      </c>
      <c r="C73" s="85" t="s">
        <v>560</v>
      </c>
      <c r="D73" s="85" t="s">
        <v>124</v>
      </c>
      <c r="E73" s="86" t="s">
        <v>558</v>
      </c>
      <c r="F73" s="85" t="s">
        <v>398</v>
      </c>
      <c r="G73" s="85"/>
    </row>
    <row r="74" spans="1:26" ht="77.25" customHeight="1" x14ac:dyDescent="0.25">
      <c r="A74" s="85">
        <v>3.5</v>
      </c>
      <c r="B74" s="86" t="s">
        <v>559</v>
      </c>
      <c r="C74" s="85" t="s">
        <v>560</v>
      </c>
      <c r="D74" s="85" t="s">
        <v>124</v>
      </c>
      <c r="E74" s="101" t="s">
        <v>460</v>
      </c>
      <c r="F74" s="85" t="s">
        <v>369</v>
      </c>
      <c r="G74" s="85"/>
    </row>
    <row r="75" spans="1:26" ht="66" customHeight="1" x14ac:dyDescent="0.25">
      <c r="A75" s="85">
        <v>3.6</v>
      </c>
      <c r="B75" s="86" t="s">
        <v>561</v>
      </c>
      <c r="C75" s="85" t="s">
        <v>560</v>
      </c>
      <c r="D75" s="85" t="s">
        <v>124</v>
      </c>
      <c r="E75" s="101" t="s">
        <v>461</v>
      </c>
      <c r="F75" s="85" t="s">
        <v>398</v>
      </c>
      <c r="G75" s="85"/>
    </row>
    <row r="76" spans="1:26" ht="72" customHeight="1" x14ac:dyDescent="0.25">
      <c r="A76" s="85">
        <v>3.7</v>
      </c>
      <c r="B76" s="84" t="s">
        <v>562</v>
      </c>
      <c r="C76" s="85" t="s">
        <v>254</v>
      </c>
      <c r="D76" s="85" t="s">
        <v>124</v>
      </c>
      <c r="E76" s="86" t="s">
        <v>563</v>
      </c>
      <c r="F76" s="85" t="s">
        <v>398</v>
      </c>
      <c r="G76" s="85"/>
    </row>
    <row r="77" spans="1:26" ht="48.75" customHeight="1" x14ac:dyDescent="0.25">
      <c r="A77" s="85">
        <v>3.8</v>
      </c>
      <c r="B77" s="84" t="s">
        <v>255</v>
      </c>
      <c r="C77" s="85" t="s">
        <v>256</v>
      </c>
      <c r="D77" s="85" t="s">
        <v>124</v>
      </c>
      <c r="E77" s="137" t="s">
        <v>564</v>
      </c>
      <c r="F77" s="85" t="s">
        <v>369</v>
      </c>
      <c r="G77" s="85"/>
    </row>
    <row r="78" spans="1:26" ht="162" customHeight="1" x14ac:dyDescent="0.25">
      <c r="A78" s="85">
        <v>3.9</v>
      </c>
      <c r="B78" s="84" t="s">
        <v>257</v>
      </c>
      <c r="C78" s="85" t="s">
        <v>258</v>
      </c>
      <c r="D78" s="85" t="s">
        <v>124</v>
      </c>
      <c r="E78" s="140" t="s">
        <v>743</v>
      </c>
      <c r="F78" s="85" t="s">
        <v>369</v>
      </c>
      <c r="G78" s="85"/>
    </row>
    <row r="79" spans="1:26" ht="174.75" customHeight="1" x14ac:dyDescent="0.25">
      <c r="A79" s="96">
        <v>3.1</v>
      </c>
      <c r="B79" s="84" t="s">
        <v>565</v>
      </c>
      <c r="C79" s="85" t="s">
        <v>260</v>
      </c>
      <c r="D79" s="85" t="s">
        <v>124</v>
      </c>
      <c r="E79" s="101" t="s">
        <v>566</v>
      </c>
      <c r="F79" s="85" t="s">
        <v>398</v>
      </c>
      <c r="G79" s="85"/>
    </row>
    <row r="80" spans="1:26" s="71" customFormat="1" ht="45" x14ac:dyDescent="0.25">
      <c r="A80" s="85">
        <v>3.11</v>
      </c>
      <c r="B80" s="84" t="s">
        <v>567</v>
      </c>
      <c r="C80" s="85" t="s">
        <v>492</v>
      </c>
      <c r="D80" s="85" t="s">
        <v>124</v>
      </c>
      <c r="E80" s="101" t="s">
        <v>568</v>
      </c>
      <c r="F80" s="85" t="s">
        <v>369</v>
      </c>
      <c r="G80" s="85"/>
      <c r="H80" s="12"/>
      <c r="I80" s="12"/>
      <c r="J80" s="12"/>
      <c r="K80" s="12"/>
      <c r="L80" s="12"/>
      <c r="M80" s="12"/>
      <c r="N80" s="12"/>
      <c r="O80" s="12"/>
      <c r="P80" s="12"/>
      <c r="Q80" s="12"/>
      <c r="R80" s="12"/>
      <c r="S80" s="12"/>
      <c r="T80" s="12"/>
      <c r="U80" s="12"/>
      <c r="V80" s="12"/>
      <c r="W80" s="12"/>
      <c r="X80" s="12"/>
      <c r="Y80" s="12"/>
      <c r="Z80" s="12"/>
    </row>
    <row r="81" spans="1:26" s="71" customFormat="1" ht="75" x14ac:dyDescent="0.25">
      <c r="A81" s="85">
        <v>3.12</v>
      </c>
      <c r="B81" s="84" t="s">
        <v>569</v>
      </c>
      <c r="C81" s="85" t="s">
        <v>157</v>
      </c>
      <c r="D81" s="85" t="s">
        <v>190</v>
      </c>
      <c r="E81" s="101" t="s">
        <v>570</v>
      </c>
      <c r="F81" s="85" t="s">
        <v>369</v>
      </c>
      <c r="G81" s="85"/>
      <c r="H81" s="12"/>
      <c r="I81" s="12"/>
      <c r="J81" s="12"/>
      <c r="K81" s="12"/>
      <c r="L81" s="12"/>
      <c r="M81" s="12"/>
      <c r="N81" s="12"/>
      <c r="O81" s="12"/>
      <c r="P81" s="12"/>
      <c r="Q81" s="12"/>
      <c r="R81" s="12"/>
      <c r="S81" s="12"/>
      <c r="T81" s="12"/>
      <c r="U81" s="12"/>
      <c r="V81" s="12"/>
      <c r="W81" s="12"/>
      <c r="X81" s="12"/>
      <c r="Y81" s="12"/>
      <c r="Z81" s="12"/>
    </row>
    <row r="82" spans="1:26" s="71" customFormat="1" ht="30" x14ac:dyDescent="0.25">
      <c r="A82" s="85">
        <v>3.13</v>
      </c>
      <c r="B82" s="84" t="s">
        <v>571</v>
      </c>
      <c r="C82" s="85" t="s">
        <v>200</v>
      </c>
      <c r="D82" s="85" t="s">
        <v>124</v>
      </c>
      <c r="E82" s="101" t="s">
        <v>572</v>
      </c>
      <c r="F82" s="85" t="s">
        <v>369</v>
      </c>
      <c r="G82" s="85"/>
      <c r="H82" s="12"/>
      <c r="I82" s="12"/>
      <c r="J82" s="12"/>
      <c r="K82" s="12"/>
      <c r="L82" s="12"/>
      <c r="M82" s="12"/>
      <c r="N82" s="12"/>
      <c r="O82" s="12"/>
      <c r="P82" s="12"/>
      <c r="Q82" s="12"/>
      <c r="R82" s="12"/>
      <c r="S82" s="12"/>
      <c r="T82" s="12"/>
      <c r="U82" s="12"/>
      <c r="V82" s="12"/>
      <c r="W82" s="12"/>
      <c r="X82" s="12"/>
      <c r="Y82" s="12"/>
      <c r="Z82" s="12"/>
    </row>
    <row r="83" spans="1:26" s="71" customFormat="1" ht="45" x14ac:dyDescent="0.25">
      <c r="A83" s="85">
        <v>3.14</v>
      </c>
      <c r="B83" s="84" t="s">
        <v>573</v>
      </c>
      <c r="C83" s="85" t="s">
        <v>200</v>
      </c>
      <c r="D83" s="85" t="s">
        <v>124</v>
      </c>
      <c r="E83" s="101" t="s">
        <v>574</v>
      </c>
      <c r="F83" s="85" t="s">
        <v>369</v>
      </c>
      <c r="G83" s="85"/>
      <c r="H83" s="12"/>
      <c r="I83" s="12"/>
      <c r="J83" s="12"/>
      <c r="K83" s="12"/>
      <c r="L83" s="12"/>
      <c r="M83" s="12"/>
      <c r="N83" s="12"/>
      <c r="O83" s="12"/>
      <c r="P83" s="12"/>
      <c r="Q83" s="12"/>
      <c r="R83" s="12"/>
      <c r="S83" s="12"/>
      <c r="T83" s="12"/>
      <c r="U83" s="12"/>
      <c r="V83" s="12"/>
      <c r="W83" s="12"/>
      <c r="X83" s="12"/>
      <c r="Y83" s="12"/>
      <c r="Z83" s="12"/>
    </row>
    <row r="84" spans="1:26" s="71" customFormat="1" ht="45" x14ac:dyDescent="0.25">
      <c r="A84" s="85">
        <v>3.15</v>
      </c>
      <c r="B84" s="84" t="s">
        <v>575</v>
      </c>
      <c r="C84" s="85" t="s">
        <v>492</v>
      </c>
      <c r="D84" s="85" t="s">
        <v>124</v>
      </c>
      <c r="E84" s="101" t="s">
        <v>576</v>
      </c>
      <c r="F84" s="85" t="s">
        <v>369</v>
      </c>
      <c r="G84" s="85"/>
      <c r="H84" s="12"/>
      <c r="I84" s="12"/>
      <c r="J84" s="12"/>
      <c r="K84" s="12"/>
      <c r="L84" s="12"/>
      <c r="M84" s="12"/>
      <c r="N84" s="12"/>
      <c r="O84" s="12"/>
      <c r="P84" s="12"/>
      <c r="Q84" s="12"/>
      <c r="R84" s="12"/>
      <c r="S84" s="12"/>
      <c r="T84" s="12"/>
      <c r="U84" s="12"/>
      <c r="V84" s="12"/>
      <c r="W84" s="12"/>
      <c r="X84" s="12"/>
      <c r="Y84" s="12"/>
      <c r="Z84" s="12"/>
    </row>
    <row r="85" spans="1:26" s="71" customFormat="1" ht="60" x14ac:dyDescent="0.25">
      <c r="A85" s="85">
        <v>3.16</v>
      </c>
      <c r="B85" s="84" t="s">
        <v>577</v>
      </c>
      <c r="C85" s="85" t="s">
        <v>578</v>
      </c>
      <c r="D85" s="85" t="s">
        <v>124</v>
      </c>
      <c r="E85" s="101" t="s">
        <v>579</v>
      </c>
      <c r="F85" s="85" t="s">
        <v>369</v>
      </c>
      <c r="G85" s="85"/>
      <c r="H85" s="12"/>
      <c r="I85" s="12"/>
      <c r="J85" s="12"/>
      <c r="K85" s="12"/>
      <c r="L85" s="12"/>
      <c r="M85" s="12"/>
      <c r="N85" s="12"/>
      <c r="O85" s="12"/>
      <c r="P85" s="12"/>
      <c r="Q85" s="12"/>
      <c r="R85" s="12"/>
      <c r="S85" s="12"/>
      <c r="T85" s="12"/>
      <c r="U85" s="12"/>
      <c r="V85" s="12"/>
      <c r="W85" s="12"/>
      <c r="X85" s="12"/>
      <c r="Y85" s="12"/>
      <c r="Z85" s="12"/>
    </row>
    <row r="86" spans="1:26" s="71" customFormat="1" ht="32.25" customHeight="1" x14ac:dyDescent="0.25">
      <c r="A86" s="85">
        <v>3.17</v>
      </c>
      <c r="B86" s="84" t="s">
        <v>580</v>
      </c>
      <c r="C86" s="85" t="s">
        <v>492</v>
      </c>
      <c r="D86" s="85" t="s">
        <v>124</v>
      </c>
      <c r="E86" s="101" t="s">
        <v>581</v>
      </c>
      <c r="F86" s="85" t="s">
        <v>369</v>
      </c>
      <c r="G86" s="85"/>
      <c r="H86" s="12"/>
      <c r="I86" s="12"/>
      <c r="J86" s="12"/>
      <c r="K86" s="12"/>
      <c r="L86" s="12"/>
      <c r="M86" s="12"/>
      <c r="N86" s="12"/>
      <c r="O86" s="12"/>
      <c r="P86" s="12"/>
      <c r="Q86" s="12"/>
      <c r="R86" s="12"/>
      <c r="S86" s="12"/>
      <c r="T86" s="12"/>
      <c r="U86" s="12"/>
      <c r="V86" s="12"/>
      <c r="W86" s="12"/>
      <c r="X86" s="12"/>
      <c r="Y86" s="12"/>
      <c r="Z86" s="12"/>
    </row>
    <row r="87" spans="1:26" s="71" customFormat="1" ht="36" customHeight="1" x14ac:dyDescent="0.25">
      <c r="A87" s="85">
        <v>3.18</v>
      </c>
      <c r="B87" s="84" t="s">
        <v>582</v>
      </c>
      <c r="C87" s="85" t="s">
        <v>200</v>
      </c>
      <c r="D87" s="85" t="s">
        <v>124</v>
      </c>
      <c r="E87" s="101" t="s">
        <v>583</v>
      </c>
      <c r="F87" s="85" t="s">
        <v>369</v>
      </c>
      <c r="G87" s="85"/>
      <c r="H87" s="12"/>
      <c r="I87" s="12"/>
      <c r="J87" s="12"/>
      <c r="K87" s="12"/>
      <c r="L87" s="12"/>
      <c r="M87" s="12"/>
      <c r="N87" s="12"/>
      <c r="O87" s="12"/>
      <c r="P87" s="12"/>
      <c r="Q87" s="12"/>
      <c r="R87" s="12"/>
      <c r="S87" s="12"/>
      <c r="T87" s="12"/>
      <c r="U87" s="12"/>
      <c r="V87" s="12"/>
      <c r="W87" s="12"/>
      <c r="X87" s="12"/>
      <c r="Y87" s="12"/>
      <c r="Z87" s="12"/>
    </row>
    <row r="88" spans="1:26" s="71" customFormat="1" ht="45" x14ac:dyDescent="0.25">
      <c r="A88" s="85">
        <v>3.19</v>
      </c>
      <c r="B88" s="84" t="s">
        <v>584</v>
      </c>
      <c r="C88" s="85" t="s">
        <v>200</v>
      </c>
      <c r="D88" s="85" t="s">
        <v>124</v>
      </c>
      <c r="E88" s="101" t="s">
        <v>585</v>
      </c>
      <c r="F88" s="85" t="s">
        <v>369</v>
      </c>
      <c r="G88" s="85"/>
      <c r="H88" s="12"/>
      <c r="I88" s="12"/>
      <c r="J88" s="12"/>
      <c r="K88" s="12"/>
      <c r="L88" s="12"/>
      <c r="M88" s="12"/>
      <c r="N88" s="12"/>
      <c r="O88" s="12"/>
      <c r="P88" s="12"/>
      <c r="Q88" s="12"/>
      <c r="R88" s="12"/>
      <c r="S88" s="12"/>
      <c r="T88" s="12"/>
      <c r="U88" s="12"/>
      <c r="V88" s="12"/>
      <c r="W88" s="12"/>
      <c r="X88" s="12"/>
      <c r="Y88" s="12"/>
      <c r="Z88" s="12"/>
    </row>
    <row r="89" spans="1:26" s="71" customFormat="1" ht="45" x14ac:dyDescent="0.25">
      <c r="A89" s="96">
        <v>3.2</v>
      </c>
      <c r="B89" s="84" t="s">
        <v>586</v>
      </c>
      <c r="C89" s="85" t="s">
        <v>157</v>
      </c>
      <c r="D89" s="85" t="s">
        <v>124</v>
      </c>
      <c r="E89" s="101" t="s">
        <v>587</v>
      </c>
      <c r="F89" s="85" t="s">
        <v>369</v>
      </c>
      <c r="G89" s="85"/>
      <c r="H89" s="12"/>
      <c r="I89" s="12"/>
      <c r="J89" s="12"/>
      <c r="K89" s="12"/>
      <c r="L89" s="12"/>
      <c r="M89" s="12"/>
      <c r="N89" s="12"/>
      <c r="O89" s="12"/>
      <c r="P89" s="12"/>
      <c r="Q89" s="12"/>
      <c r="R89" s="12"/>
      <c r="S89" s="12"/>
      <c r="T89" s="12"/>
      <c r="U89" s="12"/>
      <c r="V89" s="12"/>
      <c r="W89" s="12"/>
      <c r="X89" s="12"/>
      <c r="Y89" s="12"/>
      <c r="Z89" s="12"/>
    </row>
    <row r="90" spans="1:26" s="71" customFormat="1" ht="90" x14ac:dyDescent="0.25">
      <c r="A90" s="85">
        <v>3.21</v>
      </c>
      <c r="B90" s="84" t="s">
        <v>588</v>
      </c>
      <c r="C90" s="85" t="s">
        <v>200</v>
      </c>
      <c r="D90" s="85" t="s">
        <v>124</v>
      </c>
      <c r="E90" s="101" t="s">
        <v>589</v>
      </c>
      <c r="F90" s="85" t="s">
        <v>369</v>
      </c>
      <c r="G90" s="85"/>
      <c r="H90" s="12"/>
      <c r="I90" s="12"/>
      <c r="J90" s="12"/>
      <c r="K90" s="12"/>
      <c r="L90" s="12"/>
      <c r="M90" s="12"/>
      <c r="N90" s="12"/>
      <c r="O90" s="12"/>
      <c r="P90" s="12"/>
      <c r="Q90" s="12"/>
      <c r="R90" s="12"/>
      <c r="S90" s="12"/>
      <c r="T90" s="12"/>
      <c r="U90" s="12"/>
      <c r="V90" s="12"/>
      <c r="W90" s="12"/>
      <c r="X90" s="12"/>
      <c r="Y90" s="12"/>
      <c r="Z90" s="12"/>
    </row>
    <row r="91" spans="1:26" s="71" customFormat="1" ht="45" x14ac:dyDescent="0.25">
      <c r="A91" s="85">
        <v>3.22</v>
      </c>
      <c r="B91" s="84" t="s">
        <v>616</v>
      </c>
      <c r="C91" s="85" t="s">
        <v>492</v>
      </c>
      <c r="D91" s="85" t="s">
        <v>124</v>
      </c>
      <c r="E91" s="101" t="s">
        <v>590</v>
      </c>
      <c r="F91" s="85" t="s">
        <v>369</v>
      </c>
      <c r="G91" s="85"/>
      <c r="H91" s="12"/>
      <c r="I91" s="12"/>
      <c r="J91" s="12"/>
      <c r="K91" s="12"/>
      <c r="L91" s="12"/>
      <c r="M91" s="12"/>
      <c r="N91" s="12"/>
      <c r="O91" s="12"/>
      <c r="P91" s="12"/>
      <c r="Q91" s="12"/>
      <c r="R91" s="12"/>
      <c r="S91" s="12"/>
      <c r="T91" s="12"/>
      <c r="U91" s="12"/>
      <c r="V91" s="12"/>
      <c r="W91" s="12"/>
      <c r="X91" s="12"/>
      <c r="Y91" s="12"/>
      <c r="Z91" s="12"/>
    </row>
    <row r="92" spans="1:26" s="71" customFormat="1" ht="30" x14ac:dyDescent="0.25">
      <c r="A92" s="85">
        <v>3.23</v>
      </c>
      <c r="B92" s="84" t="s">
        <v>617</v>
      </c>
      <c r="C92" s="85" t="s">
        <v>591</v>
      </c>
      <c r="D92" s="85" t="s">
        <v>124</v>
      </c>
      <c r="E92" s="101" t="s">
        <v>592</v>
      </c>
      <c r="F92" s="85" t="s">
        <v>369</v>
      </c>
      <c r="G92" s="85"/>
      <c r="H92" s="12"/>
      <c r="I92" s="12"/>
      <c r="J92" s="12"/>
      <c r="K92" s="12"/>
      <c r="L92" s="12"/>
      <c r="M92" s="12"/>
      <c r="N92" s="12"/>
      <c r="O92" s="12"/>
      <c r="P92" s="12"/>
      <c r="Q92" s="12"/>
      <c r="R92" s="12"/>
      <c r="S92" s="12"/>
      <c r="T92" s="12"/>
      <c r="U92" s="12"/>
      <c r="V92" s="12"/>
      <c r="W92" s="12"/>
      <c r="X92" s="12"/>
      <c r="Y92" s="12"/>
      <c r="Z92" s="12"/>
    </row>
    <row r="93" spans="1:26" s="71" customFormat="1" ht="45" x14ac:dyDescent="0.25">
      <c r="A93" s="85">
        <v>3.24</v>
      </c>
      <c r="B93" s="84" t="s">
        <v>618</v>
      </c>
      <c r="C93" s="85" t="s">
        <v>519</v>
      </c>
      <c r="D93" s="85" t="s">
        <v>124</v>
      </c>
      <c r="E93" s="101" t="s">
        <v>593</v>
      </c>
      <c r="F93" s="85" t="s">
        <v>369</v>
      </c>
      <c r="G93" s="85"/>
      <c r="H93" s="12"/>
      <c r="I93" s="12"/>
      <c r="J93" s="12"/>
      <c r="K93" s="12"/>
      <c r="L93" s="12"/>
      <c r="M93" s="12"/>
      <c r="N93" s="12"/>
      <c r="O93" s="12"/>
      <c r="P93" s="12"/>
      <c r="Q93" s="12"/>
      <c r="R93" s="12"/>
      <c r="S93" s="12"/>
      <c r="T93" s="12"/>
      <c r="U93" s="12"/>
      <c r="V93" s="12"/>
      <c r="W93" s="12"/>
      <c r="X93" s="12"/>
      <c r="Y93" s="12"/>
      <c r="Z93" s="12"/>
    </row>
    <row r="94" spans="1:26" s="71" customFormat="1" ht="45" x14ac:dyDescent="0.25">
      <c r="A94" s="85">
        <v>3.25</v>
      </c>
      <c r="B94" s="84" t="s">
        <v>619</v>
      </c>
      <c r="C94" s="85" t="s">
        <v>519</v>
      </c>
      <c r="D94" s="85" t="s">
        <v>124</v>
      </c>
      <c r="E94" s="101" t="s">
        <v>594</v>
      </c>
      <c r="F94" s="85" t="s">
        <v>369</v>
      </c>
      <c r="G94" s="85"/>
      <c r="H94" s="12"/>
      <c r="I94" s="12"/>
      <c r="J94" s="12"/>
      <c r="K94" s="12"/>
      <c r="L94" s="12"/>
      <c r="M94" s="12"/>
      <c r="N94" s="12"/>
      <c r="O94" s="12"/>
      <c r="P94" s="12"/>
      <c r="Q94" s="12"/>
      <c r="R94" s="12"/>
      <c r="S94" s="12"/>
      <c r="T94" s="12"/>
      <c r="U94" s="12"/>
      <c r="V94" s="12"/>
      <c r="W94" s="12"/>
      <c r="X94" s="12"/>
      <c r="Y94" s="12"/>
      <c r="Z94" s="12"/>
    </row>
    <row r="95" spans="1:26" s="71" customFormat="1" ht="60" x14ac:dyDescent="0.25">
      <c r="A95" s="85">
        <v>3.26</v>
      </c>
      <c r="B95" s="84" t="s">
        <v>620</v>
      </c>
      <c r="C95" s="85" t="s">
        <v>591</v>
      </c>
      <c r="D95" s="85" t="s">
        <v>124</v>
      </c>
      <c r="E95" s="101" t="s">
        <v>595</v>
      </c>
      <c r="F95" s="85" t="s">
        <v>369</v>
      </c>
      <c r="G95" s="85"/>
      <c r="H95" s="12"/>
      <c r="I95" s="12"/>
      <c r="J95" s="12"/>
      <c r="K95" s="12"/>
      <c r="L95" s="12"/>
      <c r="M95" s="12"/>
      <c r="N95" s="12"/>
      <c r="O95" s="12"/>
      <c r="P95" s="12"/>
      <c r="Q95" s="12"/>
      <c r="R95" s="12"/>
      <c r="S95" s="12"/>
      <c r="T95" s="12"/>
      <c r="U95" s="12"/>
      <c r="V95" s="12"/>
      <c r="W95" s="12"/>
      <c r="X95" s="12"/>
      <c r="Y95" s="12"/>
      <c r="Z95" s="12"/>
    </row>
    <row r="96" spans="1:26" s="71" customFormat="1" ht="45" x14ac:dyDescent="0.25">
      <c r="A96" s="85">
        <v>3.27</v>
      </c>
      <c r="B96" s="84" t="s">
        <v>621</v>
      </c>
      <c r="C96" s="85" t="s">
        <v>591</v>
      </c>
      <c r="D96" s="85" t="s">
        <v>124</v>
      </c>
      <c r="E96" s="101" t="s">
        <v>596</v>
      </c>
      <c r="F96" s="85" t="s">
        <v>369</v>
      </c>
      <c r="G96" s="85"/>
      <c r="H96" s="12"/>
      <c r="I96" s="12"/>
      <c r="J96" s="12"/>
      <c r="K96" s="12"/>
      <c r="L96" s="12"/>
      <c r="M96" s="12"/>
      <c r="N96" s="12"/>
      <c r="O96" s="12"/>
      <c r="P96" s="12"/>
      <c r="Q96" s="12"/>
      <c r="R96" s="12"/>
      <c r="S96" s="12"/>
      <c r="T96" s="12"/>
      <c r="U96" s="12"/>
      <c r="V96" s="12"/>
      <c r="W96" s="12"/>
      <c r="X96" s="12"/>
      <c r="Y96" s="12"/>
      <c r="Z96" s="12"/>
    </row>
    <row r="97" spans="1:26" s="71" customFormat="1" ht="30" x14ac:dyDescent="0.25">
      <c r="A97" s="85">
        <v>3.28</v>
      </c>
      <c r="B97" s="84" t="s">
        <v>622</v>
      </c>
      <c r="C97" s="85" t="s">
        <v>492</v>
      </c>
      <c r="D97" s="85" t="s">
        <v>124</v>
      </c>
      <c r="E97" s="101" t="s">
        <v>597</v>
      </c>
      <c r="F97" s="85" t="s">
        <v>369</v>
      </c>
      <c r="G97" s="85"/>
      <c r="H97" s="12"/>
      <c r="I97" s="12"/>
      <c r="J97" s="12"/>
      <c r="K97" s="12"/>
      <c r="L97" s="12"/>
      <c r="M97" s="12"/>
      <c r="N97" s="12"/>
      <c r="O97" s="12"/>
      <c r="P97" s="12"/>
      <c r="Q97" s="12"/>
      <c r="R97" s="12"/>
      <c r="S97" s="12"/>
      <c r="T97" s="12"/>
      <c r="U97" s="12"/>
      <c r="V97" s="12"/>
      <c r="W97" s="12"/>
      <c r="X97" s="12"/>
      <c r="Y97" s="12"/>
      <c r="Z97" s="12"/>
    </row>
    <row r="98" spans="1:26" s="71" customFormat="1" ht="30" x14ac:dyDescent="0.25">
      <c r="A98" s="85">
        <v>3.29</v>
      </c>
      <c r="B98" s="84" t="s">
        <v>623</v>
      </c>
      <c r="C98" s="85" t="s">
        <v>492</v>
      </c>
      <c r="D98" s="85" t="s">
        <v>124</v>
      </c>
      <c r="E98" s="101" t="s">
        <v>598</v>
      </c>
      <c r="F98" s="85" t="s">
        <v>369</v>
      </c>
      <c r="G98" s="85"/>
      <c r="H98" s="12"/>
      <c r="I98" s="12"/>
      <c r="J98" s="12"/>
      <c r="K98" s="12"/>
      <c r="L98" s="12"/>
      <c r="M98" s="12"/>
      <c r="N98" s="12"/>
      <c r="O98" s="12"/>
      <c r="P98" s="12"/>
      <c r="Q98" s="12"/>
      <c r="R98" s="12"/>
      <c r="S98" s="12"/>
      <c r="T98" s="12"/>
      <c r="U98" s="12"/>
      <c r="V98" s="12"/>
      <c r="W98" s="12"/>
      <c r="X98" s="12"/>
      <c r="Y98" s="12"/>
      <c r="Z98" s="12"/>
    </row>
    <row r="99" spans="1:26" s="71" customFormat="1" ht="75" x14ac:dyDescent="0.25">
      <c r="A99" s="96">
        <v>3.3</v>
      </c>
      <c r="B99" s="84" t="s">
        <v>599</v>
      </c>
      <c r="C99" s="85" t="s">
        <v>200</v>
      </c>
      <c r="D99" s="85" t="s">
        <v>124</v>
      </c>
      <c r="E99" s="101" t="s">
        <v>600</v>
      </c>
      <c r="F99" s="85" t="s">
        <v>369</v>
      </c>
      <c r="G99" s="85"/>
      <c r="H99" s="12"/>
      <c r="I99" s="12"/>
      <c r="J99" s="12"/>
      <c r="K99" s="12"/>
      <c r="L99" s="12"/>
      <c r="M99" s="12"/>
      <c r="N99" s="12"/>
      <c r="O99" s="12"/>
      <c r="P99" s="12"/>
      <c r="Q99" s="12"/>
      <c r="R99" s="12"/>
      <c r="S99" s="12"/>
      <c r="T99" s="12"/>
      <c r="U99" s="12"/>
      <c r="V99" s="12"/>
      <c r="W99" s="12"/>
      <c r="X99" s="12"/>
      <c r="Y99" s="12"/>
      <c r="Z99" s="12"/>
    </row>
    <row r="100" spans="1:26" s="71" customFormat="1" ht="30" x14ac:dyDescent="0.25">
      <c r="A100" s="85">
        <v>3.31</v>
      </c>
      <c r="B100" s="84" t="s">
        <v>601</v>
      </c>
      <c r="C100" s="85" t="s">
        <v>200</v>
      </c>
      <c r="D100" s="85" t="s">
        <v>124</v>
      </c>
      <c r="E100" s="101" t="s">
        <v>602</v>
      </c>
      <c r="F100" s="85" t="s">
        <v>369</v>
      </c>
      <c r="G100" s="85"/>
      <c r="H100" s="12"/>
      <c r="I100" s="12"/>
      <c r="J100" s="12"/>
      <c r="K100" s="12"/>
      <c r="L100" s="12"/>
      <c r="M100" s="12"/>
      <c r="N100" s="12"/>
      <c r="O100" s="12"/>
      <c r="P100" s="12"/>
      <c r="Q100" s="12"/>
      <c r="R100" s="12"/>
      <c r="S100" s="12"/>
      <c r="T100" s="12"/>
      <c r="U100" s="12"/>
      <c r="V100" s="12"/>
      <c r="W100" s="12"/>
      <c r="X100" s="12"/>
      <c r="Y100" s="12"/>
      <c r="Z100" s="12"/>
    </row>
    <row r="101" spans="1:26" s="71" customFormat="1" ht="30" x14ac:dyDescent="0.25">
      <c r="A101" s="85">
        <v>3.32</v>
      </c>
      <c r="B101" s="84" t="s">
        <v>624</v>
      </c>
      <c r="C101" s="85" t="s">
        <v>591</v>
      </c>
      <c r="D101" s="85" t="s">
        <v>124</v>
      </c>
      <c r="E101" s="101" t="s">
        <v>603</v>
      </c>
      <c r="F101" s="85" t="s">
        <v>369</v>
      </c>
      <c r="G101" s="85"/>
      <c r="H101" s="12"/>
      <c r="I101" s="12"/>
      <c r="J101" s="12"/>
      <c r="K101" s="12"/>
      <c r="L101" s="12"/>
      <c r="M101" s="12"/>
      <c r="N101" s="12"/>
      <c r="O101" s="12"/>
      <c r="P101" s="12"/>
      <c r="Q101" s="12"/>
      <c r="R101" s="12"/>
      <c r="S101" s="12"/>
      <c r="T101" s="12"/>
      <c r="U101" s="12"/>
      <c r="V101" s="12"/>
      <c r="W101" s="12"/>
      <c r="X101" s="12"/>
      <c r="Y101" s="12"/>
      <c r="Z101" s="12"/>
    </row>
    <row r="102" spans="1:26" s="71" customFormat="1" ht="45" x14ac:dyDescent="0.25">
      <c r="A102" s="85">
        <v>3.33</v>
      </c>
      <c r="B102" s="84" t="s">
        <v>625</v>
      </c>
      <c r="C102" s="85" t="s">
        <v>591</v>
      </c>
      <c r="D102" s="85" t="s">
        <v>124</v>
      </c>
      <c r="E102" s="101" t="s">
        <v>604</v>
      </c>
      <c r="F102" s="85" t="s">
        <v>369</v>
      </c>
      <c r="G102" s="85"/>
      <c r="H102" s="12"/>
      <c r="I102" s="12"/>
      <c r="J102" s="12"/>
      <c r="K102" s="12"/>
      <c r="L102" s="12"/>
      <c r="M102" s="12"/>
      <c r="N102" s="12"/>
      <c r="O102" s="12"/>
      <c r="P102" s="12"/>
      <c r="Q102" s="12"/>
      <c r="R102" s="12"/>
      <c r="S102" s="12"/>
      <c r="T102" s="12"/>
      <c r="U102" s="12"/>
      <c r="V102" s="12"/>
      <c r="W102" s="12"/>
      <c r="X102" s="12"/>
      <c r="Y102" s="12"/>
      <c r="Z102" s="12"/>
    </row>
    <row r="103" spans="1:26" s="71" customFormat="1" ht="75" x14ac:dyDescent="0.25">
      <c r="A103" s="85">
        <v>3.34</v>
      </c>
      <c r="B103" s="84" t="s">
        <v>626</v>
      </c>
      <c r="C103" s="85" t="s">
        <v>260</v>
      </c>
      <c r="D103" s="85" t="s">
        <v>124</v>
      </c>
      <c r="E103" s="101" t="s">
        <v>605</v>
      </c>
      <c r="F103" s="85" t="s">
        <v>369</v>
      </c>
      <c r="G103" s="85"/>
      <c r="H103" s="12"/>
      <c r="I103" s="12"/>
      <c r="J103" s="12"/>
      <c r="K103" s="12"/>
      <c r="L103" s="12"/>
      <c r="M103" s="12"/>
      <c r="N103" s="12"/>
      <c r="O103" s="12"/>
      <c r="P103" s="12"/>
      <c r="Q103" s="12"/>
      <c r="R103" s="12"/>
      <c r="S103" s="12"/>
      <c r="T103" s="12"/>
      <c r="U103" s="12"/>
      <c r="V103" s="12"/>
      <c r="W103" s="12"/>
      <c r="X103" s="12"/>
      <c r="Y103" s="12"/>
      <c r="Z103" s="12"/>
    </row>
    <row r="104" spans="1:26" s="71" customFormat="1" ht="75" x14ac:dyDescent="0.25">
      <c r="A104" s="85">
        <v>3.35</v>
      </c>
      <c r="B104" s="84" t="s">
        <v>606</v>
      </c>
      <c r="C104" s="85" t="s">
        <v>157</v>
      </c>
      <c r="D104" s="85" t="s">
        <v>124</v>
      </c>
      <c r="E104" s="101" t="s">
        <v>607</v>
      </c>
      <c r="F104" s="85" t="s">
        <v>369</v>
      </c>
      <c r="G104" s="85"/>
      <c r="H104" s="12"/>
      <c r="I104" s="12"/>
      <c r="J104" s="12"/>
      <c r="K104" s="12"/>
      <c r="L104" s="12"/>
      <c r="M104" s="12"/>
      <c r="N104" s="12"/>
      <c r="O104" s="12"/>
      <c r="P104" s="12"/>
      <c r="Q104" s="12"/>
      <c r="R104" s="12"/>
      <c r="S104" s="12"/>
      <c r="T104" s="12"/>
      <c r="U104" s="12"/>
      <c r="V104" s="12"/>
      <c r="W104" s="12"/>
      <c r="X104" s="12"/>
      <c r="Y104" s="12"/>
      <c r="Z104" s="12"/>
    </row>
    <row r="105" spans="1:26" s="71" customFormat="1" ht="75" x14ac:dyDescent="0.25">
      <c r="A105" s="85">
        <v>3.36</v>
      </c>
      <c r="B105" s="84" t="s">
        <v>608</v>
      </c>
      <c r="C105" s="85" t="s">
        <v>120</v>
      </c>
      <c r="D105" s="85" t="s">
        <v>124</v>
      </c>
      <c r="E105" s="101" t="s">
        <v>609</v>
      </c>
      <c r="F105" s="85" t="s">
        <v>369</v>
      </c>
      <c r="G105" s="85"/>
      <c r="H105" s="12"/>
      <c r="I105" s="12"/>
      <c r="J105" s="12"/>
      <c r="K105" s="12"/>
      <c r="L105" s="12"/>
      <c r="M105" s="12"/>
      <c r="N105" s="12"/>
      <c r="O105" s="12"/>
      <c r="P105" s="12"/>
      <c r="Q105" s="12"/>
      <c r="R105" s="12"/>
      <c r="S105" s="12"/>
      <c r="T105" s="12"/>
      <c r="U105" s="12"/>
      <c r="V105" s="12"/>
      <c r="W105" s="12"/>
      <c r="X105" s="12"/>
      <c r="Y105" s="12"/>
      <c r="Z105" s="12"/>
    </row>
    <row r="106" spans="1:26" s="71" customFormat="1" ht="30" x14ac:dyDescent="0.25">
      <c r="A106" s="85">
        <v>3.37</v>
      </c>
      <c r="B106" s="84" t="s">
        <v>610</v>
      </c>
      <c r="C106" s="85" t="s">
        <v>157</v>
      </c>
      <c r="D106" s="85" t="s">
        <v>124</v>
      </c>
      <c r="E106" s="101" t="s">
        <v>611</v>
      </c>
      <c r="F106" s="85" t="s">
        <v>369</v>
      </c>
      <c r="G106" s="85"/>
      <c r="H106" s="12"/>
      <c r="I106" s="12"/>
      <c r="J106" s="12"/>
      <c r="K106" s="12"/>
      <c r="L106" s="12"/>
      <c r="M106" s="12"/>
      <c r="N106" s="12"/>
      <c r="O106" s="12"/>
      <c r="P106" s="12"/>
      <c r="Q106" s="12"/>
      <c r="R106" s="12"/>
      <c r="S106" s="12"/>
      <c r="T106" s="12"/>
      <c r="U106" s="12"/>
      <c r="V106" s="12"/>
      <c r="W106" s="12"/>
      <c r="X106" s="12"/>
      <c r="Y106" s="12"/>
      <c r="Z106" s="12"/>
    </row>
    <row r="107" spans="1:26" s="71" customFormat="1" ht="45" x14ac:dyDescent="0.25">
      <c r="A107" s="85">
        <v>3.38</v>
      </c>
      <c r="B107" s="102" t="s">
        <v>627</v>
      </c>
      <c r="C107" s="103" t="s">
        <v>591</v>
      </c>
      <c r="D107" s="103" t="s">
        <v>124</v>
      </c>
      <c r="E107" s="104" t="s">
        <v>612</v>
      </c>
      <c r="F107" s="103" t="s">
        <v>369</v>
      </c>
      <c r="G107" s="103"/>
      <c r="H107" s="12"/>
      <c r="I107" s="12"/>
      <c r="J107" s="12"/>
      <c r="K107" s="12"/>
      <c r="L107" s="12"/>
      <c r="M107" s="12"/>
      <c r="N107" s="12"/>
      <c r="O107" s="12"/>
      <c r="P107" s="12"/>
      <c r="Q107" s="12"/>
      <c r="R107" s="12"/>
      <c r="S107" s="12"/>
      <c r="T107" s="12"/>
      <c r="U107" s="12"/>
      <c r="V107" s="12"/>
      <c r="W107" s="12"/>
      <c r="X107" s="12"/>
      <c r="Y107" s="12"/>
      <c r="Z107" s="12"/>
    </row>
    <row r="108" spans="1:26" s="71" customFormat="1" ht="60" x14ac:dyDescent="0.25">
      <c r="A108" s="85">
        <v>3.39</v>
      </c>
      <c r="B108" s="105" t="s">
        <v>628</v>
      </c>
      <c r="C108" s="103" t="s">
        <v>613</v>
      </c>
      <c r="D108" s="103" t="s">
        <v>124</v>
      </c>
      <c r="E108" s="105" t="s">
        <v>614</v>
      </c>
      <c r="F108" s="103" t="s">
        <v>369</v>
      </c>
      <c r="G108" s="103"/>
      <c r="H108" s="12"/>
      <c r="I108" s="12"/>
      <c r="J108" s="12"/>
      <c r="K108" s="12"/>
      <c r="L108" s="12"/>
      <c r="M108" s="12"/>
      <c r="N108" s="12"/>
      <c r="O108" s="12"/>
      <c r="P108" s="12"/>
      <c r="Q108" s="12"/>
      <c r="R108" s="12"/>
      <c r="S108" s="12"/>
      <c r="T108" s="12"/>
      <c r="U108" s="12"/>
      <c r="V108" s="12"/>
      <c r="W108" s="12"/>
      <c r="X108" s="12"/>
      <c r="Y108" s="12"/>
      <c r="Z108" s="12"/>
    </row>
    <row r="109" spans="1:26" s="71" customFormat="1" ht="45" x14ac:dyDescent="0.25">
      <c r="A109" s="96">
        <v>3.4</v>
      </c>
      <c r="B109" s="106" t="s">
        <v>629</v>
      </c>
      <c r="C109" s="103" t="s">
        <v>591</v>
      </c>
      <c r="D109" s="103" t="s">
        <v>124</v>
      </c>
      <c r="E109" s="104" t="s">
        <v>615</v>
      </c>
      <c r="F109" s="103" t="s">
        <v>369</v>
      </c>
      <c r="G109" s="100"/>
      <c r="H109" s="12"/>
      <c r="I109" s="12"/>
      <c r="J109" s="12"/>
      <c r="K109" s="12"/>
      <c r="L109" s="12"/>
      <c r="M109" s="12"/>
      <c r="N109" s="12"/>
      <c r="O109" s="12"/>
      <c r="P109" s="12"/>
      <c r="Q109" s="12"/>
      <c r="R109" s="12"/>
      <c r="S109" s="12"/>
      <c r="T109" s="12"/>
      <c r="U109" s="12"/>
      <c r="V109" s="12"/>
      <c r="W109" s="12"/>
      <c r="X109" s="12"/>
      <c r="Y109" s="12"/>
      <c r="Z109" s="12"/>
    </row>
    <row r="110" spans="1:26" ht="28.5" x14ac:dyDescent="0.25">
      <c r="A110" s="135">
        <v>4</v>
      </c>
      <c r="B110" s="136" t="s">
        <v>738</v>
      </c>
      <c r="C110" s="85"/>
      <c r="D110" s="85"/>
      <c r="E110" s="85"/>
      <c r="F110" s="85"/>
      <c r="G110" s="85"/>
    </row>
    <row r="111" spans="1:26" ht="90" x14ac:dyDescent="0.25">
      <c r="A111" s="85">
        <v>4.0999999999999996</v>
      </c>
      <c r="B111" s="43" t="s">
        <v>266</v>
      </c>
      <c r="C111" s="151" t="s">
        <v>267</v>
      </c>
      <c r="D111" s="42" t="s">
        <v>268</v>
      </c>
      <c r="E111" s="43" t="s">
        <v>719</v>
      </c>
      <c r="F111" s="85" t="s">
        <v>369</v>
      </c>
      <c r="G111" s="85"/>
    </row>
    <row r="112" spans="1:26" ht="120" x14ac:dyDescent="0.25">
      <c r="A112" s="85">
        <v>4.2</v>
      </c>
      <c r="B112" s="43" t="s">
        <v>269</v>
      </c>
      <c r="C112" s="151" t="s">
        <v>270</v>
      </c>
      <c r="D112" s="42" t="s">
        <v>268</v>
      </c>
      <c r="E112" s="140" t="s">
        <v>720</v>
      </c>
      <c r="F112" s="85" t="s">
        <v>369</v>
      </c>
      <c r="G112" s="85"/>
    </row>
    <row r="113" spans="1:7" ht="45" x14ac:dyDescent="0.25">
      <c r="A113" s="85">
        <v>4.3</v>
      </c>
      <c r="B113" s="43" t="s">
        <v>271</v>
      </c>
      <c r="C113" s="42" t="s">
        <v>272</v>
      </c>
      <c r="D113" s="42" t="s">
        <v>273</v>
      </c>
      <c r="E113" s="140" t="s">
        <v>721</v>
      </c>
      <c r="F113" s="85" t="s">
        <v>369</v>
      </c>
      <c r="G113" s="85"/>
    </row>
    <row r="114" spans="1:7" ht="45" x14ac:dyDescent="0.25">
      <c r="A114" s="85">
        <v>4.4000000000000004</v>
      </c>
      <c r="B114" s="43" t="s">
        <v>274</v>
      </c>
      <c r="C114" s="42" t="s">
        <v>275</v>
      </c>
      <c r="D114" s="42" t="s">
        <v>268</v>
      </c>
      <c r="E114" s="43" t="s">
        <v>722</v>
      </c>
      <c r="F114" s="42" t="s">
        <v>369</v>
      </c>
      <c r="G114" s="85"/>
    </row>
    <row r="115" spans="1:7" ht="120" x14ac:dyDescent="0.25">
      <c r="A115" s="85">
        <v>4.5</v>
      </c>
      <c r="B115" s="43" t="s">
        <v>276</v>
      </c>
      <c r="C115" s="151" t="s">
        <v>277</v>
      </c>
      <c r="D115" s="42" t="s">
        <v>268</v>
      </c>
      <c r="E115" s="94" t="s">
        <v>723</v>
      </c>
      <c r="F115" s="42" t="s">
        <v>369</v>
      </c>
      <c r="G115" s="85"/>
    </row>
    <row r="116" spans="1:7" ht="30" x14ac:dyDescent="0.25">
      <c r="A116" s="85">
        <v>4.5999999999999996</v>
      </c>
      <c r="B116" s="86" t="s">
        <v>278</v>
      </c>
      <c r="C116" s="85" t="s">
        <v>279</v>
      </c>
      <c r="D116" s="85" t="s">
        <v>268</v>
      </c>
      <c r="E116" s="94" t="s">
        <v>724</v>
      </c>
      <c r="F116" s="42" t="s">
        <v>369</v>
      </c>
      <c r="G116" s="85"/>
    </row>
    <row r="117" spans="1:7" ht="45" x14ac:dyDescent="0.25">
      <c r="A117" s="85">
        <v>4.7</v>
      </c>
      <c r="B117" s="86" t="s">
        <v>280</v>
      </c>
      <c r="C117" s="85" t="s">
        <v>281</v>
      </c>
      <c r="D117" s="85" t="s">
        <v>268</v>
      </c>
      <c r="E117" s="94" t="s">
        <v>725</v>
      </c>
      <c r="F117" s="42" t="s">
        <v>369</v>
      </c>
      <c r="G117" s="85"/>
    </row>
    <row r="118" spans="1:7" ht="60" x14ac:dyDescent="0.25">
      <c r="A118" s="85">
        <v>4.8</v>
      </c>
      <c r="B118" s="86" t="s">
        <v>282</v>
      </c>
      <c r="C118" s="85" t="s">
        <v>283</v>
      </c>
      <c r="D118" s="85" t="s">
        <v>268</v>
      </c>
      <c r="E118" s="94" t="s">
        <v>726</v>
      </c>
      <c r="F118" s="42" t="s">
        <v>369</v>
      </c>
      <c r="G118" s="85"/>
    </row>
    <row r="119" spans="1:7" ht="165" x14ac:dyDescent="0.25">
      <c r="A119" s="85">
        <v>4.9000000000000004</v>
      </c>
      <c r="B119" s="94" t="s">
        <v>284</v>
      </c>
      <c r="C119" s="42" t="s">
        <v>285</v>
      </c>
      <c r="D119" s="42" t="s">
        <v>268</v>
      </c>
      <c r="E119" s="140" t="s">
        <v>727</v>
      </c>
      <c r="F119" s="42" t="s">
        <v>369</v>
      </c>
      <c r="G119" s="85"/>
    </row>
    <row r="120" spans="1:7" ht="90" x14ac:dyDescent="0.25">
      <c r="A120" s="96">
        <v>4.0999999999999996</v>
      </c>
      <c r="B120" s="43" t="s">
        <v>286</v>
      </c>
      <c r="C120" s="151" t="s">
        <v>287</v>
      </c>
      <c r="D120" s="42" t="s">
        <v>268</v>
      </c>
      <c r="E120" s="94" t="s">
        <v>728</v>
      </c>
      <c r="F120" s="85" t="s">
        <v>369</v>
      </c>
      <c r="G120" s="85"/>
    </row>
    <row r="121" spans="1:7" ht="45" x14ac:dyDescent="0.25">
      <c r="A121" s="85">
        <v>4.1100000000000003</v>
      </c>
      <c r="B121" s="43" t="s">
        <v>288</v>
      </c>
      <c r="C121" s="42" t="s">
        <v>120</v>
      </c>
      <c r="D121" s="42" t="s">
        <v>268</v>
      </c>
      <c r="E121" s="86" t="s">
        <v>729</v>
      </c>
      <c r="F121" s="85" t="s">
        <v>369</v>
      </c>
      <c r="G121" s="85"/>
    </row>
    <row r="122" spans="1:7" ht="75" x14ac:dyDescent="0.25">
      <c r="A122" s="85">
        <v>4.12</v>
      </c>
      <c r="B122" s="43" t="s">
        <v>289</v>
      </c>
      <c r="C122" s="42" t="s">
        <v>290</v>
      </c>
      <c r="D122" s="42" t="s">
        <v>268</v>
      </c>
      <c r="E122" s="86" t="s">
        <v>730</v>
      </c>
      <c r="F122" s="85" t="s">
        <v>369</v>
      </c>
      <c r="G122" s="85"/>
    </row>
    <row r="123" spans="1:7" ht="72.75" customHeight="1" x14ac:dyDescent="0.25">
      <c r="A123" s="85">
        <v>4.13</v>
      </c>
      <c r="B123" s="43" t="s">
        <v>291</v>
      </c>
      <c r="C123" s="42" t="s">
        <v>120</v>
      </c>
      <c r="D123" s="42" t="s">
        <v>268</v>
      </c>
      <c r="E123" s="94" t="s">
        <v>731</v>
      </c>
      <c r="F123" s="85" t="s">
        <v>369</v>
      </c>
      <c r="G123" s="85"/>
    </row>
    <row r="124" spans="1:7" ht="99" customHeight="1" x14ac:dyDescent="0.25">
      <c r="A124" s="85">
        <v>4.1399999999999997</v>
      </c>
      <c r="B124" s="43" t="s">
        <v>732</v>
      </c>
      <c r="C124" s="42" t="s">
        <v>733</v>
      </c>
      <c r="D124" s="42" t="s">
        <v>124</v>
      </c>
      <c r="E124" s="86" t="s">
        <v>734</v>
      </c>
      <c r="F124" s="85" t="s">
        <v>369</v>
      </c>
      <c r="G124" s="85"/>
    </row>
    <row r="125" spans="1:7" ht="86.25" customHeight="1" x14ac:dyDescent="0.25">
      <c r="A125" s="85">
        <v>4.1500000000000004</v>
      </c>
      <c r="B125" s="43" t="s">
        <v>736</v>
      </c>
      <c r="C125" s="42" t="s">
        <v>260</v>
      </c>
      <c r="D125" s="42" t="s">
        <v>124</v>
      </c>
      <c r="E125" s="140" t="s">
        <v>737</v>
      </c>
      <c r="F125" s="85" t="s">
        <v>369</v>
      </c>
      <c r="G125" s="85"/>
    </row>
    <row r="126" spans="1:7" ht="43.5" customHeight="1" x14ac:dyDescent="0.25">
      <c r="A126" s="135">
        <v>5</v>
      </c>
      <c r="B126" s="136" t="s">
        <v>739</v>
      </c>
      <c r="C126" s="85"/>
      <c r="D126" s="85"/>
      <c r="E126" s="85"/>
      <c r="F126" s="85"/>
      <c r="G126" s="85"/>
    </row>
    <row r="127" spans="1:7" ht="55.5" customHeight="1" x14ac:dyDescent="0.25">
      <c r="A127" s="85">
        <v>5.0999999999999996</v>
      </c>
      <c r="B127" s="84" t="s">
        <v>292</v>
      </c>
      <c r="C127" s="85" t="s">
        <v>293</v>
      </c>
      <c r="D127" s="85" t="s">
        <v>124</v>
      </c>
      <c r="E127" s="86" t="s">
        <v>412</v>
      </c>
      <c r="F127" s="85" t="s">
        <v>369</v>
      </c>
      <c r="G127" s="85"/>
    </row>
    <row r="128" spans="1:7" ht="167.25" customHeight="1" x14ac:dyDescent="0.25">
      <c r="A128" s="85">
        <v>5.2</v>
      </c>
      <c r="B128" s="86" t="s">
        <v>294</v>
      </c>
      <c r="C128" s="85" t="s">
        <v>200</v>
      </c>
      <c r="D128" s="85" t="s">
        <v>124</v>
      </c>
      <c r="E128" s="86" t="s">
        <v>413</v>
      </c>
      <c r="F128" s="85" t="s">
        <v>369</v>
      </c>
      <c r="G128" s="85"/>
    </row>
    <row r="129" spans="1:7" ht="309.75" customHeight="1" x14ac:dyDescent="0.25">
      <c r="A129" s="85">
        <v>5.3</v>
      </c>
      <c r="B129" s="86" t="s">
        <v>295</v>
      </c>
      <c r="C129" s="85" t="s">
        <v>275</v>
      </c>
      <c r="D129" s="85" t="s">
        <v>124</v>
      </c>
      <c r="E129" s="140" t="s">
        <v>744</v>
      </c>
      <c r="F129" s="85" t="s">
        <v>369</v>
      </c>
      <c r="G129" s="85"/>
    </row>
    <row r="130" spans="1:7" ht="75" customHeight="1" x14ac:dyDescent="0.25">
      <c r="A130" s="85">
        <v>5.4</v>
      </c>
      <c r="B130" s="86" t="s">
        <v>296</v>
      </c>
      <c r="C130" s="85" t="s">
        <v>297</v>
      </c>
      <c r="D130" s="85" t="s">
        <v>124</v>
      </c>
      <c r="E130" s="140" t="s">
        <v>746</v>
      </c>
      <c r="F130" s="85" t="s">
        <v>369</v>
      </c>
      <c r="G130" s="85"/>
    </row>
    <row r="131" spans="1:7" ht="55.5" customHeight="1" x14ac:dyDescent="0.25">
      <c r="A131" s="85">
        <v>5.5</v>
      </c>
      <c r="B131" s="86" t="s">
        <v>298</v>
      </c>
      <c r="C131" s="85" t="s">
        <v>299</v>
      </c>
      <c r="D131" s="85" t="s">
        <v>124</v>
      </c>
      <c r="E131" s="86" t="s">
        <v>414</v>
      </c>
      <c r="F131" s="85" t="s">
        <v>369</v>
      </c>
      <c r="G131" s="85"/>
    </row>
    <row r="132" spans="1:7" ht="42.75" customHeight="1" x14ac:dyDescent="0.25">
      <c r="A132" s="85">
        <v>5.6</v>
      </c>
      <c r="B132" s="86" t="s">
        <v>300</v>
      </c>
      <c r="C132" s="85" t="s">
        <v>301</v>
      </c>
      <c r="D132" s="85" t="s">
        <v>124</v>
      </c>
      <c r="E132" s="86" t="s">
        <v>415</v>
      </c>
      <c r="F132" s="85" t="s">
        <v>369</v>
      </c>
      <c r="G132" s="85"/>
    </row>
    <row r="133" spans="1:7" ht="49.5" customHeight="1" x14ac:dyDescent="0.25">
      <c r="A133" s="85">
        <v>5.7</v>
      </c>
      <c r="B133" s="86" t="s">
        <v>302</v>
      </c>
      <c r="C133" s="85" t="s">
        <v>301</v>
      </c>
      <c r="D133" s="85" t="s">
        <v>124</v>
      </c>
      <c r="E133" s="86" t="s">
        <v>415</v>
      </c>
      <c r="F133" s="85" t="s">
        <v>369</v>
      </c>
      <c r="G133" s="85"/>
    </row>
    <row r="134" spans="1:7" ht="39" customHeight="1" x14ac:dyDescent="0.25">
      <c r="A134" s="85">
        <v>5.8</v>
      </c>
      <c r="B134" s="86" t="s">
        <v>303</v>
      </c>
      <c r="C134" s="85" t="s">
        <v>301</v>
      </c>
      <c r="D134" s="85" t="s">
        <v>124</v>
      </c>
      <c r="E134" s="86" t="s">
        <v>415</v>
      </c>
      <c r="F134" s="85" t="s">
        <v>369</v>
      </c>
      <c r="G134" s="85"/>
    </row>
    <row r="135" spans="1:7" ht="46.5" customHeight="1" x14ac:dyDescent="0.25">
      <c r="A135" s="85">
        <v>5.9</v>
      </c>
      <c r="B135" s="86" t="s">
        <v>304</v>
      </c>
      <c r="C135" s="85" t="s">
        <v>305</v>
      </c>
      <c r="D135" s="85" t="s">
        <v>124</v>
      </c>
      <c r="E135" s="86" t="s">
        <v>416</v>
      </c>
      <c r="F135" s="85" t="s">
        <v>369</v>
      </c>
      <c r="G135" s="85"/>
    </row>
    <row r="136" spans="1:7" ht="23.25" customHeight="1" x14ac:dyDescent="0.25">
      <c r="A136" s="135">
        <v>6</v>
      </c>
      <c r="B136" s="152" t="s">
        <v>430</v>
      </c>
      <c r="C136" s="135"/>
      <c r="D136" s="135"/>
      <c r="E136" s="85"/>
      <c r="F136" s="85"/>
      <c r="G136" s="85"/>
    </row>
    <row r="137" spans="1:7" ht="214.5" customHeight="1" x14ac:dyDescent="0.25">
      <c r="A137" s="85">
        <v>6.1</v>
      </c>
      <c r="B137" s="84" t="s">
        <v>306</v>
      </c>
      <c r="C137" s="85" t="s">
        <v>307</v>
      </c>
      <c r="D137" s="85" t="s">
        <v>268</v>
      </c>
      <c r="E137" s="140" t="s">
        <v>745</v>
      </c>
      <c r="F137" s="85" t="s">
        <v>369</v>
      </c>
      <c r="G137" s="85"/>
    </row>
    <row r="138" spans="1:7" ht="105" x14ac:dyDescent="0.25">
      <c r="A138" s="85">
        <v>6.2</v>
      </c>
      <c r="B138" s="86" t="s">
        <v>308</v>
      </c>
      <c r="C138" s="85" t="s">
        <v>309</v>
      </c>
      <c r="D138" s="85" t="s">
        <v>150</v>
      </c>
      <c r="E138" s="140" t="s">
        <v>423</v>
      </c>
      <c r="F138" s="85" t="s">
        <v>369</v>
      </c>
      <c r="G138" s="85"/>
    </row>
    <row r="139" spans="1:7" ht="96" customHeight="1" x14ac:dyDescent="0.25">
      <c r="A139" s="85">
        <v>6.3</v>
      </c>
      <c r="B139" s="86" t="s">
        <v>310</v>
      </c>
      <c r="C139" s="85" t="s">
        <v>311</v>
      </c>
      <c r="D139" s="85" t="s">
        <v>150</v>
      </c>
      <c r="E139" s="140" t="s">
        <v>426</v>
      </c>
      <c r="F139" s="85" t="s">
        <v>369</v>
      </c>
      <c r="G139" s="85"/>
    </row>
    <row r="140" spans="1:7" ht="59.25" customHeight="1" x14ac:dyDescent="0.25">
      <c r="A140" s="85">
        <v>6.4</v>
      </c>
      <c r="B140" s="86" t="s">
        <v>312</v>
      </c>
      <c r="C140" s="85" t="s">
        <v>313</v>
      </c>
      <c r="D140" s="85" t="s">
        <v>150</v>
      </c>
      <c r="E140" s="140" t="s">
        <v>425</v>
      </c>
      <c r="F140" s="85" t="s">
        <v>369</v>
      </c>
      <c r="G140" s="85"/>
    </row>
    <row r="141" spans="1:7" ht="69.75" customHeight="1" x14ac:dyDescent="0.25">
      <c r="A141" s="85">
        <v>6.5</v>
      </c>
      <c r="B141" s="86" t="s">
        <v>314</v>
      </c>
      <c r="C141" s="85" t="s">
        <v>315</v>
      </c>
      <c r="D141" s="85" t="s">
        <v>150</v>
      </c>
      <c r="E141" s="140" t="s">
        <v>424</v>
      </c>
      <c r="F141" s="85" t="s">
        <v>369</v>
      </c>
      <c r="G141" s="85"/>
    </row>
    <row r="142" spans="1:7" ht="240" x14ac:dyDescent="0.25">
      <c r="A142" s="85">
        <v>6.6</v>
      </c>
      <c r="B142" s="84" t="s">
        <v>316</v>
      </c>
      <c r="C142" s="85" t="s">
        <v>317</v>
      </c>
      <c r="D142" s="85" t="s">
        <v>150</v>
      </c>
      <c r="E142" s="94" t="s">
        <v>428</v>
      </c>
      <c r="F142" s="85" t="s">
        <v>369</v>
      </c>
      <c r="G142" s="85"/>
    </row>
    <row r="143" spans="1:7" ht="45" x14ac:dyDescent="0.25">
      <c r="A143" s="85">
        <v>6.7</v>
      </c>
      <c r="B143" s="84" t="s">
        <v>318</v>
      </c>
      <c r="C143" s="85" t="s">
        <v>275</v>
      </c>
      <c r="D143" s="85" t="s">
        <v>150</v>
      </c>
      <c r="E143" s="140" t="s">
        <v>429</v>
      </c>
      <c r="F143" s="85" t="s">
        <v>369</v>
      </c>
      <c r="G143" s="85"/>
    </row>
    <row r="144" spans="1:7" ht="240" x14ac:dyDescent="0.25">
      <c r="A144" s="85">
        <v>6.8</v>
      </c>
      <c r="B144" s="84" t="s">
        <v>319</v>
      </c>
      <c r="C144" s="85" t="s">
        <v>320</v>
      </c>
      <c r="D144" s="85" t="s">
        <v>150</v>
      </c>
      <c r="E144" s="86" t="s">
        <v>427</v>
      </c>
      <c r="F144" s="85" t="s">
        <v>369</v>
      </c>
      <c r="G144" s="85"/>
    </row>
    <row r="145" spans="1:7" ht="28.5" customHeight="1" x14ac:dyDescent="0.25">
      <c r="A145" s="135">
        <v>7</v>
      </c>
      <c r="B145" s="136" t="s">
        <v>399</v>
      </c>
      <c r="C145" s="149"/>
      <c r="D145" s="149"/>
      <c r="E145" s="85"/>
      <c r="F145" s="85"/>
      <c r="G145" s="85"/>
    </row>
    <row r="146" spans="1:7" ht="60" x14ac:dyDescent="0.25">
      <c r="A146" s="85">
        <v>7.1</v>
      </c>
      <c r="B146" s="86" t="s">
        <v>321</v>
      </c>
      <c r="C146" s="85" t="s">
        <v>185</v>
      </c>
      <c r="D146" s="153" t="s">
        <v>124</v>
      </c>
      <c r="E146" s="43" t="s">
        <v>392</v>
      </c>
      <c r="F146" s="85" t="s">
        <v>369</v>
      </c>
      <c r="G146" s="85"/>
    </row>
    <row r="147" spans="1:7" ht="54" customHeight="1" x14ac:dyDescent="0.25">
      <c r="A147" s="85">
        <v>7.2</v>
      </c>
      <c r="B147" s="86" t="s">
        <v>322</v>
      </c>
      <c r="C147" s="85" t="s">
        <v>410</v>
      </c>
      <c r="D147" s="153" t="s">
        <v>124</v>
      </c>
      <c r="E147" s="43" t="s">
        <v>393</v>
      </c>
      <c r="F147" s="85" t="s">
        <v>369</v>
      </c>
      <c r="G147" s="85"/>
    </row>
    <row r="148" spans="1:7" ht="56.25" customHeight="1" x14ac:dyDescent="0.25">
      <c r="A148" s="85">
        <v>7.3</v>
      </c>
      <c r="B148" s="86" t="s">
        <v>397</v>
      </c>
      <c r="C148" s="85" t="s">
        <v>408</v>
      </c>
      <c r="D148" s="153" t="s">
        <v>124</v>
      </c>
      <c r="E148" s="43" t="s">
        <v>394</v>
      </c>
      <c r="F148" s="85" t="s">
        <v>398</v>
      </c>
      <c r="G148" s="85"/>
    </row>
    <row r="149" spans="1:7" ht="41.25" customHeight="1" x14ac:dyDescent="0.25">
      <c r="A149" s="85">
        <v>7.4</v>
      </c>
      <c r="B149" s="86" t="s">
        <v>324</v>
      </c>
      <c r="C149" s="85" t="s">
        <v>408</v>
      </c>
      <c r="D149" s="153" t="s">
        <v>124</v>
      </c>
      <c r="E149" s="43" t="s">
        <v>395</v>
      </c>
      <c r="F149" s="85" t="s">
        <v>369</v>
      </c>
      <c r="G149" s="85"/>
    </row>
    <row r="150" spans="1:7" ht="45" x14ac:dyDescent="0.25">
      <c r="A150" s="85">
        <v>7.5</v>
      </c>
      <c r="B150" s="86" t="s">
        <v>325</v>
      </c>
      <c r="C150" s="85" t="s">
        <v>409</v>
      </c>
      <c r="D150" s="85" t="s">
        <v>124</v>
      </c>
      <c r="E150" s="43" t="s">
        <v>396</v>
      </c>
      <c r="F150" s="85" t="s">
        <v>369</v>
      </c>
      <c r="G150" s="85"/>
    </row>
    <row r="151" spans="1:7" ht="25.5" customHeight="1" x14ac:dyDescent="0.25">
      <c r="A151" s="135">
        <v>8</v>
      </c>
      <c r="B151" s="152" t="s">
        <v>378</v>
      </c>
      <c r="C151" s="135"/>
      <c r="D151" s="135"/>
      <c r="E151" s="85"/>
      <c r="F151" s="85"/>
      <c r="G151" s="85"/>
    </row>
    <row r="152" spans="1:7" ht="135" x14ac:dyDescent="0.25">
      <c r="A152" s="85">
        <v>8.1</v>
      </c>
      <c r="B152" s="84" t="s">
        <v>326</v>
      </c>
      <c r="C152" s="138" t="s">
        <v>327</v>
      </c>
      <c r="D152" s="85" t="s">
        <v>151</v>
      </c>
      <c r="E152" s="137" t="s">
        <v>327</v>
      </c>
      <c r="F152" s="85" t="s">
        <v>369</v>
      </c>
      <c r="G152" s="85"/>
    </row>
    <row r="153" spans="1:7" ht="30" x14ac:dyDescent="0.25">
      <c r="A153" s="85">
        <v>8.1999999999999993</v>
      </c>
      <c r="B153" s="84" t="s">
        <v>328</v>
      </c>
      <c r="C153" s="138" t="s">
        <v>329</v>
      </c>
      <c r="D153" s="85" t="s">
        <v>151</v>
      </c>
      <c r="E153" s="41" t="s">
        <v>747</v>
      </c>
      <c r="F153" s="42" t="s">
        <v>369</v>
      </c>
      <c r="G153" s="85"/>
    </row>
    <row r="154" spans="1:7" ht="30" x14ac:dyDescent="0.25">
      <c r="A154" s="85">
        <v>8.3000000000000007</v>
      </c>
      <c r="B154" s="84" t="s">
        <v>30</v>
      </c>
      <c r="C154" s="154">
        <v>1</v>
      </c>
      <c r="D154" s="85" t="s">
        <v>151</v>
      </c>
      <c r="E154" s="41" t="s">
        <v>370</v>
      </c>
      <c r="F154" s="42" t="s">
        <v>369</v>
      </c>
      <c r="G154" s="85"/>
    </row>
    <row r="155" spans="1:7" ht="60" x14ac:dyDescent="0.25">
      <c r="A155" s="85">
        <v>8.4</v>
      </c>
      <c r="B155" s="86" t="s">
        <v>330</v>
      </c>
      <c r="C155" s="138" t="s">
        <v>331</v>
      </c>
      <c r="D155" s="85" t="s">
        <v>151</v>
      </c>
      <c r="E155" s="41" t="s">
        <v>371</v>
      </c>
      <c r="F155" s="42" t="s">
        <v>369</v>
      </c>
      <c r="G155" s="85"/>
    </row>
    <row r="156" spans="1:7" ht="90" x14ac:dyDescent="0.25">
      <c r="A156" s="85">
        <v>8.5</v>
      </c>
      <c r="B156" s="84" t="s">
        <v>332</v>
      </c>
      <c r="C156" s="138" t="s">
        <v>333</v>
      </c>
      <c r="D156" s="85" t="s">
        <v>151</v>
      </c>
      <c r="E156" s="43" t="s">
        <v>333</v>
      </c>
      <c r="F156" s="42" t="s">
        <v>369</v>
      </c>
      <c r="G156" s="85"/>
    </row>
    <row r="157" spans="1:7" ht="105" x14ac:dyDescent="0.25">
      <c r="A157" s="85">
        <v>8.6</v>
      </c>
      <c r="B157" s="84" t="s">
        <v>334</v>
      </c>
      <c r="C157" s="138" t="s">
        <v>333</v>
      </c>
      <c r="D157" s="85" t="s">
        <v>151</v>
      </c>
      <c r="E157" s="43" t="s">
        <v>333</v>
      </c>
      <c r="F157" s="42" t="s">
        <v>369</v>
      </c>
      <c r="G157" s="85"/>
    </row>
    <row r="158" spans="1:7" ht="129" customHeight="1" x14ac:dyDescent="0.25">
      <c r="A158" s="85">
        <v>8.6999999999999993</v>
      </c>
      <c r="B158" s="84" t="s">
        <v>335</v>
      </c>
      <c r="C158" s="138" t="s">
        <v>336</v>
      </c>
      <c r="D158" s="85" t="s">
        <v>151</v>
      </c>
      <c r="E158" s="43" t="s">
        <v>336</v>
      </c>
      <c r="F158" s="42" t="s">
        <v>369</v>
      </c>
      <c r="G158" s="85"/>
    </row>
    <row r="159" spans="1:7" ht="45.75" customHeight="1" x14ac:dyDescent="0.25">
      <c r="A159" s="85">
        <v>8.8000000000000007</v>
      </c>
      <c r="B159" s="84" t="s">
        <v>337</v>
      </c>
      <c r="C159" s="138" t="s">
        <v>338</v>
      </c>
      <c r="D159" s="85" t="s">
        <v>151</v>
      </c>
      <c r="E159" s="155" t="s">
        <v>372</v>
      </c>
      <c r="F159" s="42" t="s">
        <v>369</v>
      </c>
      <c r="G159" s="85"/>
    </row>
    <row r="160" spans="1:7" ht="52.5" customHeight="1" x14ac:dyDescent="0.25">
      <c r="A160" s="85">
        <v>8.9</v>
      </c>
      <c r="B160" s="84" t="s">
        <v>339</v>
      </c>
      <c r="C160" s="154">
        <v>1</v>
      </c>
      <c r="D160" s="85" t="s">
        <v>151</v>
      </c>
      <c r="E160" s="41" t="s">
        <v>373</v>
      </c>
      <c r="F160" s="42" t="s">
        <v>369</v>
      </c>
      <c r="G160" s="85"/>
    </row>
    <row r="161" spans="1:7" ht="145.5" customHeight="1" x14ac:dyDescent="0.25">
      <c r="A161" s="156">
        <v>8.1</v>
      </c>
      <c r="B161" s="157" t="s">
        <v>340</v>
      </c>
      <c r="C161" s="138" t="s">
        <v>331</v>
      </c>
      <c r="D161" s="85" t="s">
        <v>151</v>
      </c>
      <c r="E161" s="140" t="s">
        <v>374</v>
      </c>
      <c r="F161" s="85" t="s">
        <v>369</v>
      </c>
      <c r="G161" s="85"/>
    </row>
    <row r="162" spans="1:7" ht="84" customHeight="1" x14ac:dyDescent="0.25">
      <c r="A162" s="147">
        <v>8.11</v>
      </c>
      <c r="B162" s="157" t="s">
        <v>375</v>
      </c>
      <c r="C162" s="138" t="s">
        <v>331</v>
      </c>
      <c r="D162" s="85" t="s">
        <v>151</v>
      </c>
      <c r="E162" s="86" t="s">
        <v>376</v>
      </c>
      <c r="F162" s="85" t="s">
        <v>369</v>
      </c>
      <c r="G162" s="85"/>
    </row>
    <row r="163" spans="1:7" ht="76.5" customHeight="1" x14ac:dyDescent="0.25">
      <c r="A163" s="147">
        <v>8.1199999999999992</v>
      </c>
      <c r="B163" s="84" t="s">
        <v>341</v>
      </c>
      <c r="C163" s="85" t="s">
        <v>342</v>
      </c>
      <c r="D163" s="85" t="s">
        <v>124</v>
      </c>
      <c r="E163" s="86" t="s">
        <v>377</v>
      </c>
      <c r="F163" s="85" t="s">
        <v>369</v>
      </c>
      <c r="G163" s="85"/>
    </row>
    <row r="164" spans="1:7" ht="28.5" customHeight="1" x14ac:dyDescent="0.25">
      <c r="A164" s="135">
        <v>9</v>
      </c>
      <c r="B164" s="152" t="s">
        <v>699</v>
      </c>
      <c r="C164" s="135"/>
      <c r="D164" s="135"/>
      <c r="E164" s="85"/>
      <c r="F164" s="85"/>
      <c r="G164" s="85"/>
    </row>
    <row r="165" spans="1:7" ht="265.5" customHeight="1" x14ac:dyDescent="0.25">
      <c r="A165" s="85">
        <v>9.1</v>
      </c>
      <c r="B165" s="158" t="s">
        <v>343</v>
      </c>
      <c r="C165" s="159" t="s">
        <v>344</v>
      </c>
      <c r="D165" s="85" t="s">
        <v>124</v>
      </c>
      <c r="E165" s="160" t="s">
        <v>678</v>
      </c>
      <c r="F165" s="85" t="s">
        <v>369</v>
      </c>
      <c r="G165" s="85"/>
    </row>
    <row r="166" spans="1:7" ht="57.75" customHeight="1" x14ac:dyDescent="0.25">
      <c r="A166" s="85">
        <v>9.1999999999999993</v>
      </c>
      <c r="B166" s="161" t="s">
        <v>345</v>
      </c>
      <c r="C166" s="162" t="s">
        <v>346</v>
      </c>
      <c r="D166" s="85" t="s">
        <v>347</v>
      </c>
      <c r="E166" s="43" t="s">
        <v>679</v>
      </c>
      <c r="F166" s="85"/>
      <c r="G166" s="85"/>
    </row>
    <row r="167" spans="1:7" ht="46.5" customHeight="1" x14ac:dyDescent="0.25">
      <c r="A167" s="85">
        <v>9.3000000000000007</v>
      </c>
      <c r="B167" s="84" t="s">
        <v>681</v>
      </c>
      <c r="C167" s="162" t="s">
        <v>348</v>
      </c>
      <c r="D167" s="85" t="s">
        <v>347</v>
      </c>
      <c r="E167" s="158" t="s">
        <v>680</v>
      </c>
      <c r="F167" s="85" t="s">
        <v>369</v>
      </c>
      <c r="G167" s="85"/>
    </row>
    <row r="168" spans="1:7" ht="148.5" customHeight="1" x14ac:dyDescent="0.25">
      <c r="A168" s="85">
        <v>9.4</v>
      </c>
      <c r="B168" s="163" t="s">
        <v>682</v>
      </c>
      <c r="C168" s="85" t="s">
        <v>349</v>
      </c>
      <c r="D168" s="85" t="s">
        <v>347</v>
      </c>
      <c r="E168" s="161" t="s">
        <v>683</v>
      </c>
      <c r="F168" s="85" t="s">
        <v>369</v>
      </c>
      <c r="G168" s="85"/>
    </row>
    <row r="169" spans="1:7" ht="104.25" customHeight="1" x14ac:dyDescent="0.25">
      <c r="A169" s="85">
        <v>9.5</v>
      </c>
      <c r="B169" s="163" t="s">
        <v>684</v>
      </c>
      <c r="C169" s="164" t="s">
        <v>351</v>
      </c>
      <c r="D169" s="85" t="s">
        <v>347</v>
      </c>
      <c r="E169" s="165" t="s">
        <v>685</v>
      </c>
      <c r="F169" s="85" t="s">
        <v>369</v>
      </c>
      <c r="G169" s="85"/>
    </row>
    <row r="170" spans="1:7" ht="90" x14ac:dyDescent="0.25">
      <c r="A170" s="85">
        <v>9.6</v>
      </c>
      <c r="B170" s="166" t="s">
        <v>352</v>
      </c>
      <c r="C170" s="85" t="s">
        <v>353</v>
      </c>
      <c r="D170" s="85" t="s">
        <v>354</v>
      </c>
      <c r="E170" s="84" t="s">
        <v>687</v>
      </c>
      <c r="F170" s="85" t="s">
        <v>369</v>
      </c>
      <c r="G170" s="85"/>
    </row>
    <row r="171" spans="1:7" ht="75" x14ac:dyDescent="0.25">
      <c r="A171" s="85">
        <v>9.6999999999999993</v>
      </c>
      <c r="B171" s="84" t="s">
        <v>355</v>
      </c>
      <c r="C171" s="85" t="s">
        <v>356</v>
      </c>
      <c r="D171" s="85" t="s">
        <v>354</v>
      </c>
      <c r="E171" s="86" t="s">
        <v>688</v>
      </c>
      <c r="F171" s="85" t="s">
        <v>369</v>
      </c>
      <c r="G171" s="85"/>
    </row>
    <row r="172" spans="1:7" ht="105" x14ac:dyDescent="0.25">
      <c r="A172" s="85">
        <v>9.8000000000000007</v>
      </c>
      <c r="B172" s="84" t="s">
        <v>357</v>
      </c>
      <c r="C172" s="85" t="s">
        <v>358</v>
      </c>
      <c r="D172" s="85" t="s">
        <v>347</v>
      </c>
      <c r="E172" s="140" t="s">
        <v>689</v>
      </c>
      <c r="F172" s="85" t="s">
        <v>369</v>
      </c>
      <c r="G172" s="85"/>
    </row>
    <row r="173" spans="1:7" ht="165" x14ac:dyDescent="0.25">
      <c r="A173" s="85">
        <v>9.9</v>
      </c>
      <c r="B173" s="84" t="s">
        <v>690</v>
      </c>
      <c r="C173" s="42" t="s">
        <v>691</v>
      </c>
      <c r="D173" s="85" t="s">
        <v>124</v>
      </c>
      <c r="E173" s="158" t="s">
        <v>692</v>
      </c>
      <c r="F173" s="85" t="s">
        <v>369</v>
      </c>
      <c r="G173" s="85"/>
    </row>
    <row r="174" spans="1:7" s="11" customFormat="1" ht="45" x14ac:dyDescent="0.25">
      <c r="A174" s="96">
        <v>9.1</v>
      </c>
      <c r="B174" s="84" t="s">
        <v>693</v>
      </c>
      <c r="C174" s="85" t="s">
        <v>696</v>
      </c>
      <c r="D174" s="85" t="s">
        <v>124</v>
      </c>
      <c r="E174" s="86" t="s">
        <v>694</v>
      </c>
      <c r="F174" s="85" t="s">
        <v>369</v>
      </c>
      <c r="G174" s="85"/>
    </row>
    <row r="175" spans="1:7" ht="60" x14ac:dyDescent="0.25">
      <c r="A175" s="85">
        <v>9.11</v>
      </c>
      <c r="B175" s="161" t="s">
        <v>695</v>
      </c>
      <c r="C175" s="85" t="s">
        <v>697</v>
      </c>
      <c r="D175" s="85" t="s">
        <v>124</v>
      </c>
      <c r="E175" s="86" t="s">
        <v>698</v>
      </c>
      <c r="F175" s="85" t="s">
        <v>369</v>
      </c>
      <c r="G175" s="85"/>
    </row>
    <row r="176" spans="1:7" ht="24" customHeight="1" x14ac:dyDescent="0.25">
      <c r="A176" s="135">
        <v>10</v>
      </c>
      <c r="B176" s="152" t="s">
        <v>359</v>
      </c>
      <c r="C176" s="135"/>
      <c r="D176" s="135"/>
      <c r="E176" s="85"/>
      <c r="F176" s="85"/>
      <c r="G176" s="85"/>
    </row>
    <row r="177" spans="1:7" ht="45" x14ac:dyDescent="0.25">
      <c r="A177" s="85">
        <v>10.1</v>
      </c>
      <c r="B177" s="84" t="s">
        <v>360</v>
      </c>
      <c r="C177" s="85" t="s">
        <v>361</v>
      </c>
      <c r="D177" s="85" t="s">
        <v>190</v>
      </c>
      <c r="E177" s="140" t="s">
        <v>669</v>
      </c>
      <c r="F177" s="85" t="s">
        <v>369</v>
      </c>
      <c r="G177" s="85"/>
    </row>
    <row r="178" spans="1:7" ht="45" x14ac:dyDescent="0.25">
      <c r="A178" s="85">
        <v>10.199999999999999</v>
      </c>
      <c r="B178" s="86" t="s">
        <v>362</v>
      </c>
      <c r="C178" s="85" t="s">
        <v>157</v>
      </c>
      <c r="D178" s="85" t="s">
        <v>190</v>
      </c>
      <c r="E178" s="140" t="s">
        <v>670</v>
      </c>
      <c r="F178" s="85" t="s">
        <v>369</v>
      </c>
      <c r="G178" s="85"/>
    </row>
    <row r="179" spans="1:7" ht="45" x14ac:dyDescent="0.25">
      <c r="A179" s="85">
        <v>10.3</v>
      </c>
      <c r="B179" s="86" t="s">
        <v>363</v>
      </c>
      <c r="C179" s="85" t="s">
        <v>364</v>
      </c>
      <c r="D179" s="85" t="s">
        <v>190</v>
      </c>
      <c r="E179" s="86" t="s">
        <v>671</v>
      </c>
      <c r="F179" s="85" t="s">
        <v>369</v>
      </c>
      <c r="G179" s="150"/>
    </row>
  </sheetData>
  <mergeCells count="3">
    <mergeCell ref="A1:B1"/>
    <mergeCell ref="A2:G2"/>
    <mergeCell ref="D1:G1"/>
  </mergeCells>
  <pageMargins left="0.2" right="0.2" top="0.25" bottom="0.25" header="0.3" footer="0.3"/>
  <pageSetup paperSize="9" scale="9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workbookViewId="0">
      <pane ySplit="8" topLeftCell="A9" activePane="bottomLeft" state="frozen"/>
      <selection pane="bottomLeft" activeCell="E7" sqref="E7"/>
    </sheetView>
  </sheetViews>
  <sheetFormatPr defaultColWidth="9.140625" defaultRowHeight="15" x14ac:dyDescent="0.25"/>
  <cols>
    <col min="1" max="1" width="5.42578125" style="1" customWidth="1"/>
    <col min="2" max="2" width="29.85546875" style="1" customWidth="1"/>
    <col min="3" max="3" width="12.7109375" style="1" customWidth="1"/>
    <col min="4" max="4" width="15" style="1" customWidth="1"/>
    <col min="5" max="5" width="13.28515625" style="1" customWidth="1"/>
    <col min="6" max="6" width="11.85546875" style="1" customWidth="1"/>
    <col min="7" max="7" width="13.85546875" style="1" customWidth="1"/>
    <col min="8" max="8" width="13.7109375" style="1" customWidth="1"/>
    <col min="9" max="9" width="11.42578125" style="1" customWidth="1"/>
    <col min="10" max="10" width="12.140625" style="1" customWidth="1"/>
    <col min="11" max="11" width="14" style="1" customWidth="1"/>
    <col min="12" max="16384" width="9.140625" style="1"/>
  </cols>
  <sheetData>
    <row r="1" spans="1:11" ht="19.5" customHeight="1" x14ac:dyDescent="0.25">
      <c r="A1" s="276" t="s">
        <v>34</v>
      </c>
      <c r="B1" s="276"/>
      <c r="C1" s="276"/>
      <c r="D1" s="167"/>
      <c r="E1" s="275" t="s">
        <v>772</v>
      </c>
      <c r="F1" s="275"/>
      <c r="G1" s="275"/>
      <c r="H1" s="275"/>
      <c r="I1" s="275"/>
      <c r="J1" s="275"/>
      <c r="K1" s="275"/>
    </row>
    <row r="2" spans="1:11" ht="54.75" customHeight="1" x14ac:dyDescent="0.25">
      <c r="A2" s="276"/>
      <c r="B2" s="276"/>
      <c r="C2" s="276"/>
      <c r="D2" s="167"/>
      <c r="E2" s="275"/>
      <c r="F2" s="275"/>
      <c r="G2" s="275"/>
      <c r="H2" s="275"/>
      <c r="I2" s="275"/>
      <c r="J2" s="275"/>
      <c r="K2" s="275"/>
    </row>
    <row r="3" spans="1:11" ht="55.5" customHeight="1" x14ac:dyDescent="0.25">
      <c r="A3" s="277" t="s">
        <v>777</v>
      </c>
      <c r="B3" s="278"/>
      <c r="C3" s="278"/>
      <c r="D3" s="278"/>
      <c r="E3" s="278"/>
      <c r="F3" s="278"/>
      <c r="G3" s="278"/>
      <c r="H3" s="278"/>
      <c r="I3" s="278"/>
      <c r="J3" s="278"/>
      <c r="K3" s="278"/>
    </row>
    <row r="4" spans="1:11" ht="12" customHeight="1" x14ac:dyDescent="0.25">
      <c r="A4" s="167"/>
      <c r="B4" s="167"/>
      <c r="C4" s="167"/>
      <c r="D4" s="167"/>
      <c r="E4" s="167"/>
      <c r="F4" s="167"/>
      <c r="G4" s="167"/>
      <c r="H4" s="167"/>
      <c r="I4" s="167"/>
      <c r="J4" s="280" t="s">
        <v>50</v>
      </c>
      <c r="K4" s="280"/>
    </row>
    <row r="5" spans="1:11" ht="26.25" customHeight="1" x14ac:dyDescent="0.25">
      <c r="A5" s="286" t="s">
        <v>111</v>
      </c>
      <c r="B5" s="279" t="s">
        <v>95</v>
      </c>
      <c r="C5" s="279" t="s">
        <v>109</v>
      </c>
      <c r="D5" s="279"/>
      <c r="E5" s="279"/>
      <c r="F5" s="281" t="s">
        <v>146</v>
      </c>
      <c r="G5" s="282"/>
      <c r="H5" s="282"/>
      <c r="I5" s="283"/>
      <c r="J5" s="279" t="s">
        <v>89</v>
      </c>
      <c r="K5" s="279"/>
    </row>
    <row r="6" spans="1:11" ht="18" customHeight="1" x14ac:dyDescent="0.25">
      <c r="A6" s="286"/>
      <c r="B6" s="279"/>
      <c r="C6" s="279" t="s">
        <v>96</v>
      </c>
      <c r="D6" s="279" t="s">
        <v>97</v>
      </c>
      <c r="E6" s="279"/>
      <c r="F6" s="279" t="s">
        <v>96</v>
      </c>
      <c r="G6" s="279" t="s">
        <v>97</v>
      </c>
      <c r="H6" s="279"/>
      <c r="I6" s="284" t="s">
        <v>110</v>
      </c>
      <c r="J6" s="279" t="s">
        <v>142</v>
      </c>
      <c r="K6" s="284" t="s">
        <v>143</v>
      </c>
    </row>
    <row r="7" spans="1:11" ht="73.5" x14ac:dyDescent="0.25">
      <c r="A7" s="286"/>
      <c r="B7" s="279"/>
      <c r="C7" s="279"/>
      <c r="D7" s="168" t="s">
        <v>112</v>
      </c>
      <c r="E7" s="168" t="s">
        <v>108</v>
      </c>
      <c r="F7" s="279"/>
      <c r="G7" s="168" t="s">
        <v>112</v>
      </c>
      <c r="H7" s="168" t="s">
        <v>108</v>
      </c>
      <c r="I7" s="285"/>
      <c r="J7" s="279"/>
      <c r="K7" s="285"/>
    </row>
    <row r="8" spans="1:11" s="32" customFormat="1" ht="18.75" customHeight="1" x14ac:dyDescent="0.25">
      <c r="A8" s="169" t="s">
        <v>53</v>
      </c>
      <c r="B8" s="170" t="s">
        <v>54</v>
      </c>
      <c r="C8" s="170" t="s">
        <v>113</v>
      </c>
      <c r="D8" s="170" t="s">
        <v>114</v>
      </c>
      <c r="E8" s="170" t="s">
        <v>56</v>
      </c>
      <c r="F8" s="170" t="s">
        <v>115</v>
      </c>
      <c r="G8" s="170" t="s">
        <v>58</v>
      </c>
      <c r="H8" s="170" t="s">
        <v>59</v>
      </c>
      <c r="I8" s="171" t="s">
        <v>116</v>
      </c>
      <c r="J8" s="170" t="s">
        <v>117</v>
      </c>
      <c r="K8" s="170" t="s">
        <v>118</v>
      </c>
    </row>
    <row r="9" spans="1:11" ht="27" customHeight="1" x14ac:dyDescent="0.25">
      <c r="A9" s="172"/>
      <c r="B9" s="168" t="s">
        <v>98</v>
      </c>
      <c r="C9" s="173">
        <f>SUM(C10:C24)</f>
        <v>95873.688000000009</v>
      </c>
      <c r="D9" s="173">
        <f t="shared" ref="D9:E9" si="0">SUM(D10:D24)</f>
        <v>33405.688000000002</v>
      </c>
      <c r="E9" s="173">
        <f t="shared" si="0"/>
        <v>62468</v>
      </c>
      <c r="F9" s="174">
        <f>SUM(F10:F24)</f>
        <v>72702.669999999984</v>
      </c>
      <c r="G9" s="174">
        <f t="shared" ref="G9:K9" si="1">SUM(G10:G24)</f>
        <v>30997.379000000001</v>
      </c>
      <c r="H9" s="174">
        <f t="shared" si="1"/>
        <v>41705.290999999997</v>
      </c>
      <c r="I9" s="66">
        <f>F9/C9</f>
        <v>0.75831723506870807</v>
      </c>
      <c r="J9" s="174">
        <f>SUM(J10:J24)</f>
        <v>88367.812000000005</v>
      </c>
      <c r="K9" s="174">
        <f t="shared" si="1"/>
        <v>15665.142</v>
      </c>
    </row>
    <row r="10" spans="1:11" ht="60" x14ac:dyDescent="0.25">
      <c r="A10" s="138">
        <v>1</v>
      </c>
      <c r="B10" s="139" t="s">
        <v>79</v>
      </c>
      <c r="C10" s="175">
        <f t="shared" ref="C10:C23" si="2">D10+E10</f>
        <v>8300</v>
      </c>
      <c r="D10" s="175">
        <v>3200</v>
      </c>
      <c r="E10" s="175">
        <v>5100</v>
      </c>
      <c r="F10" s="176">
        <v>6655.223</v>
      </c>
      <c r="G10" s="176">
        <v>3200</v>
      </c>
      <c r="H10" s="177">
        <f>F10-G10</f>
        <v>3455.223</v>
      </c>
      <c r="I10" s="178">
        <f>F10/C10</f>
        <v>0.80183409638554215</v>
      </c>
      <c r="J10" s="177">
        <v>7450</v>
      </c>
      <c r="K10" s="177">
        <f>J10-F10</f>
        <v>794.77700000000004</v>
      </c>
    </row>
    <row r="11" spans="1:11" ht="45" x14ac:dyDescent="0.25">
      <c r="A11" s="138">
        <v>2</v>
      </c>
      <c r="B11" s="179" t="s">
        <v>80</v>
      </c>
      <c r="C11" s="175">
        <f t="shared" si="2"/>
        <v>8516</v>
      </c>
      <c r="D11" s="175">
        <v>4016</v>
      </c>
      <c r="E11" s="175">
        <v>4500</v>
      </c>
      <c r="F11" s="176">
        <v>7291.1100000000006</v>
      </c>
      <c r="G11" s="176">
        <v>4016</v>
      </c>
      <c r="H11" s="177">
        <f t="shared" ref="H11:H24" si="3">F11-G11</f>
        <v>3275.1100000000006</v>
      </c>
      <c r="I11" s="178">
        <f t="shared" ref="I11:I24" si="4">F11/C11</f>
        <v>0.85616604039455146</v>
      </c>
      <c r="J11" s="177">
        <v>8021.11</v>
      </c>
      <c r="K11" s="177">
        <f t="shared" ref="K11:K24" si="5">J11-F11</f>
        <v>729.99999999999909</v>
      </c>
    </row>
    <row r="12" spans="1:11" ht="45" x14ac:dyDescent="0.25">
      <c r="A12" s="138">
        <v>3</v>
      </c>
      <c r="B12" s="179" t="s">
        <v>99</v>
      </c>
      <c r="C12" s="175">
        <f t="shared" si="2"/>
        <v>4150</v>
      </c>
      <c r="D12" s="175">
        <v>2150</v>
      </c>
      <c r="E12" s="175">
        <v>2000</v>
      </c>
      <c r="F12" s="176">
        <v>4150</v>
      </c>
      <c r="G12" s="176">
        <v>2150</v>
      </c>
      <c r="H12" s="177">
        <f t="shared" si="3"/>
        <v>2000</v>
      </c>
      <c r="I12" s="178">
        <f t="shared" si="4"/>
        <v>1</v>
      </c>
      <c r="J12" s="177">
        <v>4150</v>
      </c>
      <c r="K12" s="177">
        <f t="shared" si="5"/>
        <v>0</v>
      </c>
    </row>
    <row r="13" spans="1:11" ht="45" x14ac:dyDescent="0.25">
      <c r="A13" s="138">
        <v>4</v>
      </c>
      <c r="B13" s="139" t="s">
        <v>81</v>
      </c>
      <c r="C13" s="175">
        <v>12247</v>
      </c>
      <c r="D13" s="175">
        <v>4600</v>
      </c>
      <c r="E13" s="175">
        <v>7647</v>
      </c>
      <c r="F13" s="176">
        <v>11100</v>
      </c>
      <c r="G13" s="176">
        <v>4600</v>
      </c>
      <c r="H13" s="177">
        <f t="shared" si="3"/>
        <v>6500</v>
      </c>
      <c r="I13" s="178">
        <f t="shared" si="4"/>
        <v>0.90634441087613293</v>
      </c>
      <c r="J13" s="177">
        <v>12247</v>
      </c>
      <c r="K13" s="177">
        <f>J13-F13</f>
        <v>1147</v>
      </c>
    </row>
    <row r="14" spans="1:11" s="22" customFormat="1" ht="33.75" customHeight="1" x14ac:dyDescent="0.25">
      <c r="A14" s="42">
        <v>5</v>
      </c>
      <c r="B14" s="158" t="s">
        <v>82</v>
      </c>
      <c r="C14" s="175">
        <f t="shared" si="2"/>
        <v>1489</v>
      </c>
      <c r="D14" s="175">
        <v>589</v>
      </c>
      <c r="E14" s="175">
        <v>900</v>
      </c>
      <c r="F14" s="176">
        <v>1167.0070000000001</v>
      </c>
      <c r="G14" s="176">
        <v>589</v>
      </c>
      <c r="H14" s="177">
        <f t="shared" si="3"/>
        <v>578.00700000000006</v>
      </c>
      <c r="I14" s="178">
        <f t="shared" si="4"/>
        <v>0.78375218267293489</v>
      </c>
      <c r="J14" s="180">
        <v>1316.383</v>
      </c>
      <c r="K14" s="177">
        <f t="shared" si="5"/>
        <v>149.37599999999998</v>
      </c>
    </row>
    <row r="15" spans="1:11" ht="33.75" customHeight="1" x14ac:dyDescent="0.25">
      <c r="A15" s="138">
        <v>6</v>
      </c>
      <c r="B15" s="139" t="s">
        <v>100</v>
      </c>
      <c r="C15" s="175">
        <f t="shared" si="2"/>
        <v>5945.8</v>
      </c>
      <c r="D15" s="175">
        <v>2722.9</v>
      </c>
      <c r="E15" s="175">
        <v>3222.9</v>
      </c>
      <c r="F15" s="176">
        <v>4037.9</v>
      </c>
      <c r="G15" s="176">
        <v>2722.9</v>
      </c>
      <c r="H15" s="177">
        <f t="shared" si="3"/>
        <v>1315</v>
      </c>
      <c r="I15" s="178">
        <f t="shared" si="4"/>
        <v>0.6791180328971711</v>
      </c>
      <c r="J15" s="177">
        <v>5337.9</v>
      </c>
      <c r="K15" s="177">
        <f>J15-F15</f>
        <v>1299.9999999999995</v>
      </c>
    </row>
    <row r="16" spans="1:11" ht="35.25" customHeight="1" x14ac:dyDescent="0.25">
      <c r="A16" s="138">
        <v>7</v>
      </c>
      <c r="B16" s="139" t="s">
        <v>83</v>
      </c>
      <c r="C16" s="175">
        <f t="shared" si="2"/>
        <v>1745</v>
      </c>
      <c r="D16" s="175">
        <v>945</v>
      </c>
      <c r="E16" s="175">
        <v>800</v>
      </c>
      <c r="F16" s="176">
        <v>1636.691</v>
      </c>
      <c r="G16" s="176">
        <v>836.69100000000003</v>
      </c>
      <c r="H16" s="177">
        <f t="shared" si="3"/>
        <v>800</v>
      </c>
      <c r="I16" s="178">
        <f t="shared" si="4"/>
        <v>0.93793180515759311</v>
      </c>
      <c r="J16" s="177">
        <v>1745</v>
      </c>
      <c r="K16" s="177">
        <f t="shared" si="5"/>
        <v>108.30899999999997</v>
      </c>
    </row>
    <row r="17" spans="1:11" ht="60" x14ac:dyDescent="0.25">
      <c r="A17" s="138">
        <v>8</v>
      </c>
      <c r="B17" s="139" t="s">
        <v>84</v>
      </c>
      <c r="C17" s="175">
        <f t="shared" si="2"/>
        <v>9887.8029999999999</v>
      </c>
      <c r="D17" s="175">
        <v>3970.788</v>
      </c>
      <c r="E17" s="175">
        <v>5917.0150000000003</v>
      </c>
      <c r="F17" s="176">
        <v>7035.674</v>
      </c>
      <c r="G17" s="176">
        <v>3970.788</v>
      </c>
      <c r="H17" s="177">
        <f t="shared" si="3"/>
        <v>3064.886</v>
      </c>
      <c r="I17" s="178">
        <f t="shared" si="4"/>
        <v>0.71155078635769742</v>
      </c>
      <c r="J17" s="177">
        <v>8475.6739999999991</v>
      </c>
      <c r="K17" s="177">
        <f t="shared" si="5"/>
        <v>1439.9999999999991</v>
      </c>
    </row>
    <row r="18" spans="1:11" ht="60" x14ac:dyDescent="0.25">
      <c r="A18" s="138">
        <v>9</v>
      </c>
      <c r="B18" s="139" t="s">
        <v>103</v>
      </c>
      <c r="C18" s="175">
        <v>10288.218000000001</v>
      </c>
      <c r="D18" s="175">
        <v>3800</v>
      </c>
      <c r="E18" s="175">
        <f>C18-D18</f>
        <v>6488.2180000000008</v>
      </c>
      <c r="F18" s="176">
        <v>8043.8779999999997</v>
      </c>
      <c r="G18" s="176">
        <v>3800</v>
      </c>
      <c r="H18" s="177">
        <f t="shared" si="3"/>
        <v>4243.8779999999997</v>
      </c>
      <c r="I18" s="178">
        <f t="shared" si="4"/>
        <v>0.78185337830127621</v>
      </c>
      <c r="J18" s="177">
        <v>9619.8780000000006</v>
      </c>
      <c r="K18" s="177">
        <f t="shared" si="5"/>
        <v>1576.0000000000009</v>
      </c>
    </row>
    <row r="19" spans="1:11" ht="45" x14ac:dyDescent="0.25">
      <c r="A19" s="138">
        <v>10</v>
      </c>
      <c r="B19" s="139" t="s">
        <v>101</v>
      </c>
      <c r="C19" s="175">
        <f t="shared" si="2"/>
        <v>8892.8670000000002</v>
      </c>
      <c r="D19" s="175">
        <v>5112</v>
      </c>
      <c r="E19" s="175">
        <v>3780.8670000000002</v>
      </c>
      <c r="F19" s="176">
        <v>8006.05</v>
      </c>
      <c r="G19" s="176">
        <v>5112</v>
      </c>
      <c r="H19" s="177">
        <f t="shared" si="3"/>
        <v>2894.05</v>
      </c>
      <c r="I19" s="178">
        <f t="shared" si="4"/>
        <v>0.90027771696124548</v>
      </c>
      <c r="J19" s="177">
        <v>8892.8670000000002</v>
      </c>
      <c r="K19" s="177">
        <f t="shared" si="5"/>
        <v>886.81700000000001</v>
      </c>
    </row>
    <row r="20" spans="1:11" ht="45" x14ac:dyDescent="0.25">
      <c r="A20" s="138">
        <v>11</v>
      </c>
      <c r="B20" s="139" t="s">
        <v>104</v>
      </c>
      <c r="C20" s="175">
        <v>100</v>
      </c>
      <c r="D20" s="175">
        <v>100</v>
      </c>
      <c r="E20" s="175">
        <v>0</v>
      </c>
      <c r="F20" s="176">
        <v>0</v>
      </c>
      <c r="G20" s="176">
        <v>0</v>
      </c>
      <c r="H20" s="177">
        <f t="shared" si="3"/>
        <v>0</v>
      </c>
      <c r="I20" s="178">
        <f t="shared" si="4"/>
        <v>0</v>
      </c>
      <c r="J20" s="177">
        <v>0</v>
      </c>
      <c r="K20" s="177">
        <f t="shared" si="5"/>
        <v>0</v>
      </c>
    </row>
    <row r="21" spans="1:11" ht="60" x14ac:dyDescent="0.25">
      <c r="A21" s="138">
        <v>12</v>
      </c>
      <c r="B21" s="139" t="s">
        <v>105</v>
      </c>
      <c r="C21" s="175">
        <f t="shared" si="2"/>
        <v>10400</v>
      </c>
      <c r="D21" s="175">
        <v>400</v>
      </c>
      <c r="E21" s="175">
        <v>10000</v>
      </c>
      <c r="F21" s="176">
        <v>9169.9599999999991</v>
      </c>
      <c r="G21" s="176">
        <v>0</v>
      </c>
      <c r="H21" s="177">
        <f t="shared" si="3"/>
        <v>9169.9599999999991</v>
      </c>
      <c r="I21" s="178">
        <f t="shared" si="4"/>
        <v>0.88172692307692302</v>
      </c>
      <c r="J21" s="177">
        <v>10400</v>
      </c>
      <c r="K21" s="177">
        <f t="shared" si="5"/>
        <v>1230.0400000000009</v>
      </c>
    </row>
    <row r="22" spans="1:11" ht="45" x14ac:dyDescent="0.25">
      <c r="A22" s="138">
        <v>13</v>
      </c>
      <c r="B22" s="139" t="s">
        <v>102</v>
      </c>
      <c r="C22" s="175">
        <v>7212</v>
      </c>
      <c r="D22" s="175">
        <v>100</v>
      </c>
      <c r="E22" s="175">
        <f>C22-D22</f>
        <v>7112</v>
      </c>
      <c r="F22" s="176">
        <v>4409.1769999999997</v>
      </c>
      <c r="G22" s="176">
        <v>0</v>
      </c>
      <c r="H22" s="177">
        <f t="shared" si="3"/>
        <v>4409.1769999999997</v>
      </c>
      <c r="I22" s="178">
        <f t="shared" si="4"/>
        <v>0.61136674986134221</v>
      </c>
      <c r="J22" s="177">
        <v>7212</v>
      </c>
      <c r="K22" s="177">
        <f>J22-F22</f>
        <v>2802.8230000000003</v>
      </c>
    </row>
    <row r="23" spans="1:11" ht="45" x14ac:dyDescent="0.25">
      <c r="A23" s="138">
        <v>14</v>
      </c>
      <c r="B23" s="139" t="s">
        <v>106</v>
      </c>
      <c r="C23" s="175">
        <f t="shared" si="2"/>
        <v>5200</v>
      </c>
      <c r="D23" s="175">
        <v>200</v>
      </c>
      <c r="E23" s="175">
        <v>5000</v>
      </c>
      <c r="F23" s="176">
        <v>0</v>
      </c>
      <c r="G23" s="176">
        <v>0</v>
      </c>
      <c r="H23" s="177">
        <f t="shared" si="3"/>
        <v>0</v>
      </c>
      <c r="I23" s="178">
        <f t="shared" si="4"/>
        <v>0</v>
      </c>
      <c r="J23" s="177">
        <v>3500</v>
      </c>
      <c r="K23" s="177">
        <f t="shared" si="5"/>
        <v>3500</v>
      </c>
    </row>
    <row r="24" spans="1:11" ht="40.5" customHeight="1" x14ac:dyDescent="0.25">
      <c r="A24" s="138">
        <v>15</v>
      </c>
      <c r="B24" s="139" t="s">
        <v>107</v>
      </c>
      <c r="C24" s="175">
        <f>D24</f>
        <v>1500</v>
      </c>
      <c r="D24" s="175">
        <v>1500</v>
      </c>
      <c r="E24" s="175">
        <v>0</v>
      </c>
      <c r="F24" s="176">
        <v>0</v>
      </c>
      <c r="G24" s="176">
        <v>0</v>
      </c>
      <c r="H24" s="177">
        <f t="shared" si="3"/>
        <v>0</v>
      </c>
      <c r="I24" s="178">
        <f t="shared" si="4"/>
        <v>0</v>
      </c>
      <c r="J24" s="177">
        <v>0</v>
      </c>
      <c r="K24" s="177">
        <f t="shared" si="5"/>
        <v>0</v>
      </c>
    </row>
  </sheetData>
  <mergeCells count="16">
    <mergeCell ref="D6:E6"/>
    <mergeCell ref="G6:H6"/>
    <mergeCell ref="A5:A7"/>
    <mergeCell ref="B5:B7"/>
    <mergeCell ref="C6:C7"/>
    <mergeCell ref="F6:F7"/>
    <mergeCell ref="J6:J7"/>
    <mergeCell ref="J5:K5"/>
    <mergeCell ref="F5:I5"/>
    <mergeCell ref="I6:I7"/>
    <mergeCell ref="K6:K7"/>
    <mergeCell ref="E1:K2"/>
    <mergeCell ref="A1:C2"/>
    <mergeCell ref="A3:K3"/>
    <mergeCell ref="C5:E5"/>
    <mergeCell ref="J4:K4"/>
  </mergeCells>
  <pageMargins left="0.2" right="0.2" top="0.25" bottom="0.25" header="0.3" footer="0.3"/>
  <pageSetup paperSize="9" scale="9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
  <sheetViews>
    <sheetView zoomScale="80" zoomScaleNormal="80" workbookViewId="0">
      <pane ySplit="5" topLeftCell="A9" activePane="bottomLeft" state="frozen"/>
      <selection pane="bottomLeft" activeCell="A2" sqref="A2:O2"/>
    </sheetView>
  </sheetViews>
  <sheetFormatPr defaultColWidth="9.140625" defaultRowHeight="15" x14ac:dyDescent="0.25"/>
  <cols>
    <col min="1" max="1" width="3.85546875" style="1" customWidth="1"/>
    <col min="2" max="2" width="19.28515625" style="1" customWidth="1"/>
    <col min="3" max="3" width="6.7109375" style="1" customWidth="1"/>
    <col min="4" max="4" width="7.140625" style="1" customWidth="1"/>
    <col min="5" max="5" width="11.28515625" style="23" customWidth="1"/>
    <col min="6" max="6" width="9.85546875" style="23" customWidth="1"/>
    <col min="7" max="7" width="10.5703125" style="1" customWidth="1"/>
    <col min="8" max="8" width="10.140625" style="1" customWidth="1"/>
    <col min="9" max="9" width="11.42578125" style="1" customWidth="1"/>
    <col min="10" max="10" width="8" style="1" customWidth="1"/>
    <col min="11" max="11" width="9.85546875" style="23" customWidth="1"/>
    <col min="12" max="12" width="9.28515625" style="28" customWidth="1"/>
    <col min="13" max="13" width="10.85546875" style="28" customWidth="1"/>
    <col min="14" max="14" width="11.140625" style="28" customWidth="1"/>
    <col min="15" max="15" width="39.42578125" style="1" customWidth="1"/>
    <col min="16" max="16384" width="9.140625" style="1"/>
  </cols>
  <sheetData>
    <row r="1" spans="1:15" ht="74.25" customHeight="1" x14ac:dyDescent="0.25">
      <c r="A1" s="272" t="s">
        <v>34</v>
      </c>
      <c r="B1" s="295"/>
      <c r="C1" s="295"/>
      <c r="D1" s="3"/>
      <c r="E1" s="4"/>
      <c r="F1" s="4"/>
      <c r="G1" s="292" t="s">
        <v>773</v>
      </c>
      <c r="H1" s="293"/>
      <c r="I1" s="293"/>
      <c r="J1" s="293"/>
      <c r="K1" s="293"/>
      <c r="L1" s="293"/>
      <c r="M1" s="293"/>
      <c r="N1" s="293"/>
      <c r="O1" s="293"/>
    </row>
    <row r="2" spans="1:15" ht="54" customHeight="1" x14ac:dyDescent="0.25">
      <c r="A2" s="273" t="s">
        <v>778</v>
      </c>
      <c r="B2" s="273"/>
      <c r="C2" s="273"/>
      <c r="D2" s="273"/>
      <c r="E2" s="273"/>
      <c r="F2" s="273"/>
      <c r="G2" s="273"/>
      <c r="H2" s="273"/>
      <c r="I2" s="273"/>
      <c r="J2" s="273"/>
      <c r="K2" s="273"/>
      <c r="L2" s="273"/>
      <c r="M2" s="273"/>
      <c r="N2" s="273"/>
      <c r="O2" s="273"/>
    </row>
    <row r="3" spans="1:15" ht="6.75" customHeight="1" x14ac:dyDescent="0.25"/>
    <row r="4" spans="1:15" s="26" customFormat="1" ht="24" customHeight="1" x14ac:dyDescent="0.2">
      <c r="A4" s="297" t="s">
        <v>0</v>
      </c>
      <c r="B4" s="297" t="s">
        <v>3</v>
      </c>
      <c r="C4" s="297" t="s">
        <v>4</v>
      </c>
      <c r="D4" s="297" t="s">
        <v>5</v>
      </c>
      <c r="E4" s="300" t="s">
        <v>49</v>
      </c>
      <c r="F4" s="296" t="s">
        <v>89</v>
      </c>
      <c r="G4" s="296"/>
      <c r="H4" s="296" t="s">
        <v>90</v>
      </c>
      <c r="I4" s="296"/>
      <c r="J4" s="296" t="s">
        <v>145</v>
      </c>
      <c r="K4" s="296"/>
      <c r="L4" s="302" t="s">
        <v>94</v>
      </c>
      <c r="M4" s="303"/>
      <c r="N4" s="304"/>
      <c r="O4" s="296" t="s">
        <v>92</v>
      </c>
    </row>
    <row r="5" spans="1:15" s="26" customFormat="1" ht="74.25" customHeight="1" x14ac:dyDescent="0.2">
      <c r="A5" s="298"/>
      <c r="B5" s="299"/>
      <c r="C5" s="299"/>
      <c r="D5" s="299"/>
      <c r="E5" s="301"/>
      <c r="F5" s="181" t="s">
        <v>124</v>
      </c>
      <c r="G5" s="182" t="s">
        <v>125</v>
      </c>
      <c r="H5" s="182" t="s">
        <v>139</v>
      </c>
      <c r="I5" s="183" t="s">
        <v>144</v>
      </c>
      <c r="J5" s="183" t="s">
        <v>91</v>
      </c>
      <c r="K5" s="183" t="s">
        <v>48</v>
      </c>
      <c r="L5" s="184" t="s">
        <v>142</v>
      </c>
      <c r="M5" s="185" t="s">
        <v>143</v>
      </c>
      <c r="N5" s="185" t="s">
        <v>444</v>
      </c>
      <c r="O5" s="296"/>
    </row>
    <row r="6" spans="1:15" s="26" customFormat="1" ht="90" customHeight="1" x14ac:dyDescent="0.2">
      <c r="A6" s="186">
        <v>1</v>
      </c>
      <c r="B6" s="112" t="s">
        <v>7</v>
      </c>
      <c r="C6" s="186" t="s">
        <v>8</v>
      </c>
      <c r="D6" s="290" t="s">
        <v>45</v>
      </c>
      <c r="E6" s="187" t="s">
        <v>365</v>
      </c>
      <c r="F6" s="50">
        <v>70523</v>
      </c>
      <c r="G6" s="51">
        <v>336772</v>
      </c>
      <c r="H6" s="110">
        <v>90774</v>
      </c>
      <c r="I6" s="110">
        <v>357023</v>
      </c>
      <c r="J6" s="111" t="s">
        <v>751</v>
      </c>
      <c r="K6" s="53" t="s">
        <v>750</v>
      </c>
      <c r="L6" s="54">
        <v>47363</v>
      </c>
      <c r="M6" s="54">
        <v>385205</v>
      </c>
      <c r="N6" s="54">
        <v>385205</v>
      </c>
      <c r="O6" s="112" t="s">
        <v>753</v>
      </c>
    </row>
    <row r="7" spans="1:15" s="26" customFormat="1" ht="51" x14ac:dyDescent="0.2">
      <c r="A7" s="186">
        <v>2</v>
      </c>
      <c r="B7" s="112" t="s">
        <v>93</v>
      </c>
      <c r="C7" s="186" t="s">
        <v>8</v>
      </c>
      <c r="D7" s="305"/>
      <c r="E7" s="187">
        <v>351147</v>
      </c>
      <c r="F7" s="55" t="s">
        <v>47</v>
      </c>
      <c r="G7" s="55" t="s">
        <v>47</v>
      </c>
      <c r="H7" s="51">
        <v>22482</v>
      </c>
      <c r="I7" s="51">
        <v>201671</v>
      </c>
      <c r="J7" s="56" t="s">
        <v>438</v>
      </c>
      <c r="K7" s="53" t="s">
        <v>386</v>
      </c>
      <c r="L7" s="54">
        <v>25</v>
      </c>
      <c r="M7" s="54">
        <v>226671</v>
      </c>
      <c r="N7" s="54">
        <v>256671</v>
      </c>
      <c r="O7" s="112" t="s">
        <v>449</v>
      </c>
    </row>
    <row r="8" spans="1:15" s="26" customFormat="1" ht="63.75" x14ac:dyDescent="0.2">
      <c r="A8" s="186">
        <v>3</v>
      </c>
      <c r="B8" s="112" t="s">
        <v>9</v>
      </c>
      <c r="C8" s="186" t="s">
        <v>8</v>
      </c>
      <c r="D8" s="305"/>
      <c r="E8" s="187">
        <v>135800</v>
      </c>
      <c r="F8" s="51">
        <v>10411</v>
      </c>
      <c r="G8" s="51">
        <v>95194</v>
      </c>
      <c r="H8" s="57">
        <v>10463</v>
      </c>
      <c r="I8" s="57">
        <v>95473</v>
      </c>
      <c r="J8" s="52" t="s">
        <v>439</v>
      </c>
      <c r="K8" s="53" t="s">
        <v>445</v>
      </c>
      <c r="L8" s="54">
        <v>10622</v>
      </c>
      <c r="M8" s="58">
        <v>106095</v>
      </c>
      <c r="N8" s="58">
        <v>106095</v>
      </c>
      <c r="O8" s="112" t="s">
        <v>450</v>
      </c>
    </row>
    <row r="9" spans="1:15" s="26" customFormat="1" ht="63.75" x14ac:dyDescent="0.2">
      <c r="A9" s="186">
        <v>4</v>
      </c>
      <c r="B9" s="112" t="s">
        <v>10</v>
      </c>
      <c r="C9" s="186" t="s">
        <v>8</v>
      </c>
      <c r="D9" s="305"/>
      <c r="E9" s="187">
        <v>2810000</v>
      </c>
      <c r="F9" s="51">
        <v>237371</v>
      </c>
      <c r="G9" s="51">
        <v>1860516</v>
      </c>
      <c r="H9" s="57">
        <v>282471</v>
      </c>
      <c r="I9" s="57">
        <v>2097785</v>
      </c>
      <c r="J9" s="52" t="s">
        <v>440</v>
      </c>
      <c r="K9" s="53" t="s">
        <v>446</v>
      </c>
      <c r="L9" s="54">
        <v>237371</v>
      </c>
      <c r="M9" s="58">
        <v>2335156</v>
      </c>
      <c r="N9" s="58">
        <v>2335156</v>
      </c>
      <c r="O9" s="112" t="s">
        <v>451</v>
      </c>
    </row>
    <row r="10" spans="1:15" s="26" customFormat="1" ht="66" customHeight="1" x14ac:dyDescent="0.2">
      <c r="A10" s="186">
        <v>5</v>
      </c>
      <c r="B10" s="112" t="s">
        <v>11</v>
      </c>
      <c r="C10" s="186" t="s">
        <v>8</v>
      </c>
      <c r="D10" s="305"/>
      <c r="E10" s="187">
        <v>2130000</v>
      </c>
      <c r="F10" s="51">
        <v>175553</v>
      </c>
      <c r="G10" s="51">
        <v>1427788</v>
      </c>
      <c r="H10" s="57">
        <v>26333</v>
      </c>
      <c r="I10" s="57">
        <v>1716756</v>
      </c>
      <c r="J10" s="52" t="s">
        <v>441</v>
      </c>
      <c r="K10" s="53" t="s">
        <v>447</v>
      </c>
      <c r="L10" s="54">
        <v>160553</v>
      </c>
      <c r="M10" s="58">
        <v>1877309</v>
      </c>
      <c r="N10" s="58">
        <v>1877309</v>
      </c>
      <c r="O10" s="112" t="s">
        <v>452</v>
      </c>
    </row>
    <row r="11" spans="1:15" s="26" customFormat="1" ht="51" x14ac:dyDescent="0.2">
      <c r="A11" s="186">
        <v>6</v>
      </c>
      <c r="B11" s="112" t="s">
        <v>12</v>
      </c>
      <c r="C11" s="186" t="s">
        <v>6</v>
      </c>
      <c r="D11" s="305"/>
      <c r="E11" s="188" t="s">
        <v>366</v>
      </c>
      <c r="F11" s="59">
        <v>6.25</v>
      </c>
      <c r="G11" s="59" t="s">
        <v>442</v>
      </c>
      <c r="H11" s="59">
        <v>7.69</v>
      </c>
      <c r="I11" s="59">
        <v>77.349999999999994</v>
      </c>
      <c r="J11" s="56">
        <v>77.349999999999994</v>
      </c>
      <c r="K11" s="53" t="s">
        <v>419</v>
      </c>
      <c r="L11" s="59">
        <v>7.95</v>
      </c>
      <c r="M11" s="56" t="s">
        <v>443</v>
      </c>
      <c r="N11" s="56" t="s">
        <v>443</v>
      </c>
      <c r="O11" s="189" t="s">
        <v>752</v>
      </c>
    </row>
    <row r="12" spans="1:15" s="26" customFormat="1" ht="54.75" customHeight="1" x14ac:dyDescent="0.2">
      <c r="A12" s="186">
        <v>7</v>
      </c>
      <c r="B12" s="112" t="s">
        <v>13</v>
      </c>
      <c r="C12" s="186" t="s">
        <v>14</v>
      </c>
      <c r="D12" s="291"/>
      <c r="E12" s="188" t="s">
        <v>39</v>
      </c>
      <c r="F12" s="59">
        <v>6</v>
      </c>
      <c r="G12" s="59">
        <v>38</v>
      </c>
      <c r="H12" s="56">
        <v>40</v>
      </c>
      <c r="I12" s="56">
        <v>186</v>
      </c>
      <c r="J12" s="56">
        <v>338.18</v>
      </c>
      <c r="K12" s="53" t="s">
        <v>448</v>
      </c>
      <c r="L12" s="59">
        <v>6</v>
      </c>
      <c r="M12" s="56">
        <v>192</v>
      </c>
      <c r="N12" s="56">
        <v>198</v>
      </c>
      <c r="O12" s="189" t="s">
        <v>453</v>
      </c>
    </row>
    <row r="13" spans="1:15" s="26" customFormat="1" ht="38.25" x14ac:dyDescent="0.2">
      <c r="A13" s="186">
        <v>8</v>
      </c>
      <c r="B13" s="112" t="s">
        <v>15</v>
      </c>
      <c r="C13" s="186" t="s">
        <v>6</v>
      </c>
      <c r="D13" s="290" t="s">
        <v>33</v>
      </c>
      <c r="E13" s="188">
        <v>20</v>
      </c>
      <c r="F13" s="190">
        <v>2</v>
      </c>
      <c r="G13" s="191">
        <v>12</v>
      </c>
      <c r="H13" s="192">
        <v>2</v>
      </c>
      <c r="I13" s="192">
        <v>12</v>
      </c>
      <c r="J13" s="192">
        <v>60</v>
      </c>
      <c r="K13" s="182" t="s">
        <v>386</v>
      </c>
      <c r="L13" s="186">
        <v>2</v>
      </c>
      <c r="M13" s="186">
        <v>14</v>
      </c>
      <c r="N13" s="186">
        <v>16</v>
      </c>
      <c r="O13" s="112" t="s">
        <v>454</v>
      </c>
    </row>
    <row r="14" spans="1:15" s="26" customFormat="1" ht="31.5" customHeight="1" x14ac:dyDescent="0.2">
      <c r="A14" s="186">
        <v>9</v>
      </c>
      <c r="B14" s="112" t="s">
        <v>16</v>
      </c>
      <c r="C14" s="186" t="s">
        <v>6</v>
      </c>
      <c r="D14" s="305"/>
      <c r="E14" s="188">
        <v>10</v>
      </c>
      <c r="F14" s="193" t="s">
        <v>47</v>
      </c>
      <c r="G14" s="193" t="s">
        <v>47</v>
      </c>
      <c r="H14" s="193" t="s">
        <v>47</v>
      </c>
      <c r="I14" s="193" t="s">
        <v>47</v>
      </c>
      <c r="J14" s="193" t="s">
        <v>47</v>
      </c>
      <c r="K14" s="193" t="s">
        <v>47</v>
      </c>
      <c r="L14" s="193" t="s">
        <v>47</v>
      </c>
      <c r="M14" s="193" t="s">
        <v>47</v>
      </c>
      <c r="N14" s="193" t="s">
        <v>47</v>
      </c>
      <c r="O14" s="193" t="s">
        <v>47</v>
      </c>
    </row>
    <row r="15" spans="1:15" s="26" customFormat="1" ht="51" x14ac:dyDescent="0.2">
      <c r="A15" s="186">
        <v>10</v>
      </c>
      <c r="B15" s="112" t="s">
        <v>17</v>
      </c>
      <c r="C15" s="186" t="s">
        <v>18</v>
      </c>
      <c r="D15" s="305"/>
      <c r="E15" s="194">
        <v>0</v>
      </c>
      <c r="F15" s="195">
        <v>0</v>
      </c>
      <c r="G15" s="196">
        <v>0</v>
      </c>
      <c r="H15" s="197">
        <v>0</v>
      </c>
      <c r="I15" s="197">
        <v>0</v>
      </c>
      <c r="J15" s="197">
        <v>0</v>
      </c>
      <c r="K15" s="198" t="s">
        <v>386</v>
      </c>
      <c r="L15" s="199">
        <v>0</v>
      </c>
      <c r="M15" s="199">
        <v>0</v>
      </c>
      <c r="N15" s="199">
        <v>0</v>
      </c>
      <c r="O15" s="200" t="s">
        <v>455</v>
      </c>
    </row>
    <row r="16" spans="1:15" s="26" customFormat="1" ht="33.75" customHeight="1" x14ac:dyDescent="0.2">
      <c r="A16" s="186">
        <v>11</v>
      </c>
      <c r="B16" s="112" t="s">
        <v>19</v>
      </c>
      <c r="C16" s="186" t="s">
        <v>6</v>
      </c>
      <c r="D16" s="306"/>
      <c r="E16" s="201" t="s">
        <v>40</v>
      </c>
      <c r="F16" s="202" t="s">
        <v>47</v>
      </c>
      <c r="G16" s="202" t="s">
        <v>47</v>
      </c>
      <c r="H16" s="202" t="s">
        <v>47</v>
      </c>
      <c r="I16" s="202" t="s">
        <v>47</v>
      </c>
      <c r="J16" s="202" t="s">
        <v>47</v>
      </c>
      <c r="K16" s="202" t="s">
        <v>47</v>
      </c>
      <c r="L16" s="202" t="s">
        <v>47</v>
      </c>
      <c r="M16" s="202" t="s">
        <v>47</v>
      </c>
      <c r="N16" s="202" t="s">
        <v>47</v>
      </c>
      <c r="O16" s="203" t="s">
        <v>47</v>
      </c>
    </row>
    <row r="17" spans="1:15" s="26" customFormat="1" ht="51" x14ac:dyDescent="0.2">
      <c r="A17" s="186">
        <v>12</v>
      </c>
      <c r="B17" s="112" t="s">
        <v>20</v>
      </c>
      <c r="C17" s="186" t="s">
        <v>21</v>
      </c>
      <c r="D17" s="307"/>
      <c r="E17" s="201" t="s">
        <v>41</v>
      </c>
      <c r="F17" s="204" t="s">
        <v>47</v>
      </c>
      <c r="G17" s="204">
        <v>1</v>
      </c>
      <c r="H17" s="204" t="s">
        <v>47</v>
      </c>
      <c r="I17" s="192">
        <v>1</v>
      </c>
      <c r="J17" s="192">
        <v>100</v>
      </c>
      <c r="K17" s="182" t="s">
        <v>386</v>
      </c>
      <c r="L17" s="204" t="s">
        <v>47</v>
      </c>
      <c r="M17" s="204" t="s">
        <v>47</v>
      </c>
      <c r="N17" s="204" t="s">
        <v>47</v>
      </c>
      <c r="O17" s="205" t="s">
        <v>457</v>
      </c>
    </row>
    <row r="18" spans="1:15" s="26" customFormat="1" ht="38.25" x14ac:dyDescent="0.2">
      <c r="A18" s="186">
        <v>13</v>
      </c>
      <c r="B18" s="112" t="s">
        <v>22</v>
      </c>
      <c r="C18" s="186" t="s">
        <v>23</v>
      </c>
      <c r="D18" s="290" t="s">
        <v>46</v>
      </c>
      <c r="E18" s="206">
        <v>5</v>
      </c>
      <c r="F18" s="204" t="s">
        <v>47</v>
      </c>
      <c r="G18" s="204" t="s">
        <v>47</v>
      </c>
      <c r="H18" s="204" t="s">
        <v>47</v>
      </c>
      <c r="I18" s="204" t="s">
        <v>47</v>
      </c>
      <c r="J18" s="204" t="s">
        <v>47</v>
      </c>
      <c r="K18" s="204" t="s">
        <v>47</v>
      </c>
      <c r="L18" s="204" t="s">
        <v>47</v>
      </c>
      <c r="M18" s="204" t="s">
        <v>47</v>
      </c>
      <c r="N18" s="204" t="s">
        <v>47</v>
      </c>
      <c r="O18" s="207" t="s">
        <v>47</v>
      </c>
    </row>
    <row r="19" spans="1:15" s="26" customFormat="1" ht="25.5" customHeight="1" x14ac:dyDescent="0.2">
      <c r="A19" s="186">
        <v>14</v>
      </c>
      <c r="B19" s="112" t="s">
        <v>24</v>
      </c>
      <c r="C19" s="186" t="s">
        <v>6</v>
      </c>
      <c r="D19" s="306"/>
      <c r="E19" s="201" t="s">
        <v>367</v>
      </c>
      <c r="F19" s="60">
        <v>95.39</v>
      </c>
      <c r="G19" s="60">
        <v>95.31</v>
      </c>
      <c r="H19" s="60">
        <v>95.39</v>
      </c>
      <c r="I19" s="60">
        <v>95.31</v>
      </c>
      <c r="J19" s="60">
        <v>99.88</v>
      </c>
      <c r="K19" s="64" t="s">
        <v>386</v>
      </c>
      <c r="L19" s="61">
        <v>95.43</v>
      </c>
      <c r="M19" s="61">
        <v>95.32</v>
      </c>
      <c r="N19" s="61">
        <v>95.32</v>
      </c>
      <c r="O19" s="208" t="s">
        <v>458</v>
      </c>
    </row>
    <row r="20" spans="1:15" s="26" customFormat="1" ht="38.25" x14ac:dyDescent="0.2">
      <c r="A20" s="186">
        <v>15</v>
      </c>
      <c r="B20" s="112" t="s">
        <v>25</v>
      </c>
      <c r="C20" s="186" t="s">
        <v>6</v>
      </c>
      <c r="D20" s="307"/>
      <c r="E20" s="201" t="s">
        <v>368</v>
      </c>
      <c r="F20" s="62">
        <v>55</v>
      </c>
      <c r="G20" s="62">
        <v>54.27</v>
      </c>
      <c r="H20" s="62">
        <v>55</v>
      </c>
      <c r="I20" s="62">
        <v>54.27</v>
      </c>
      <c r="J20" s="62">
        <v>96.83</v>
      </c>
      <c r="K20" s="65" t="s">
        <v>386</v>
      </c>
      <c r="L20" s="63">
        <v>55.4</v>
      </c>
      <c r="M20" s="63">
        <v>54.37</v>
      </c>
      <c r="N20" s="63">
        <v>54.39</v>
      </c>
      <c r="O20" s="209" t="s">
        <v>459</v>
      </c>
    </row>
    <row r="21" spans="1:15" s="26" customFormat="1" ht="51" x14ac:dyDescent="0.2">
      <c r="A21" s="210">
        <v>16</v>
      </c>
      <c r="B21" s="189" t="s">
        <v>26</v>
      </c>
      <c r="C21" s="210" t="s">
        <v>6</v>
      </c>
      <c r="D21" s="287" t="s">
        <v>33</v>
      </c>
      <c r="E21" s="211">
        <v>100</v>
      </c>
      <c r="F21" s="212">
        <v>100</v>
      </c>
      <c r="G21" s="213">
        <v>100</v>
      </c>
      <c r="H21" s="192">
        <v>100</v>
      </c>
      <c r="I21" s="192">
        <v>100</v>
      </c>
      <c r="J21" s="192">
        <v>100</v>
      </c>
      <c r="K21" s="182" t="s">
        <v>386</v>
      </c>
      <c r="L21" s="192">
        <v>100</v>
      </c>
      <c r="M21" s="192">
        <v>100</v>
      </c>
      <c r="N21" s="192">
        <v>100</v>
      </c>
      <c r="O21" s="112" t="s">
        <v>456</v>
      </c>
    </row>
    <row r="22" spans="1:15" s="26" customFormat="1" ht="55.5" customHeight="1" x14ac:dyDescent="0.2">
      <c r="A22" s="210">
        <v>17</v>
      </c>
      <c r="B22" s="189" t="s">
        <v>27</v>
      </c>
      <c r="C22" s="210" t="s">
        <v>6</v>
      </c>
      <c r="D22" s="288"/>
      <c r="E22" s="214">
        <v>100</v>
      </c>
      <c r="F22" s="215">
        <v>100</v>
      </c>
      <c r="G22" s="191">
        <v>100</v>
      </c>
      <c r="H22" s="192">
        <v>100</v>
      </c>
      <c r="I22" s="192">
        <v>100</v>
      </c>
      <c r="J22" s="192">
        <v>100</v>
      </c>
      <c r="K22" s="182" t="s">
        <v>386</v>
      </c>
      <c r="L22" s="192">
        <v>100</v>
      </c>
      <c r="M22" s="192">
        <v>100</v>
      </c>
      <c r="N22" s="192">
        <v>100</v>
      </c>
      <c r="O22" s="112" t="s">
        <v>387</v>
      </c>
    </row>
    <row r="23" spans="1:15" s="40" customFormat="1" ht="69" customHeight="1" x14ac:dyDescent="0.2">
      <c r="A23" s="210">
        <v>18</v>
      </c>
      <c r="B23" s="189" t="s">
        <v>28</v>
      </c>
      <c r="C23" s="210" t="s">
        <v>6</v>
      </c>
      <c r="D23" s="288"/>
      <c r="E23" s="214">
        <v>100</v>
      </c>
      <c r="F23" s="216" t="s">
        <v>47</v>
      </c>
      <c r="G23" s="191" t="s">
        <v>388</v>
      </c>
      <c r="H23" s="204" t="s">
        <v>47</v>
      </c>
      <c r="I23" s="192" t="s">
        <v>388</v>
      </c>
      <c r="J23" s="204" t="s">
        <v>47</v>
      </c>
      <c r="K23" s="182" t="s">
        <v>386</v>
      </c>
      <c r="L23" s="204" t="s">
        <v>47</v>
      </c>
      <c r="M23" s="192" t="s">
        <v>388</v>
      </c>
      <c r="N23" s="192" t="s">
        <v>389</v>
      </c>
      <c r="O23" s="47" t="s">
        <v>390</v>
      </c>
    </row>
    <row r="24" spans="1:15" s="26" customFormat="1" ht="28.5" customHeight="1" x14ac:dyDescent="0.2">
      <c r="A24" s="294">
        <v>19</v>
      </c>
      <c r="B24" s="189" t="s">
        <v>29</v>
      </c>
      <c r="C24" s="210" t="s">
        <v>6</v>
      </c>
      <c r="D24" s="288"/>
      <c r="E24" s="214" t="s">
        <v>42</v>
      </c>
      <c r="F24" s="217">
        <v>92</v>
      </c>
      <c r="G24" s="217">
        <v>92</v>
      </c>
      <c r="H24" s="217">
        <v>92</v>
      </c>
      <c r="I24" s="217">
        <v>92</v>
      </c>
      <c r="J24" s="217">
        <v>115</v>
      </c>
      <c r="K24" s="218" t="s">
        <v>419</v>
      </c>
      <c r="L24" s="217" t="s">
        <v>748</v>
      </c>
      <c r="M24" s="217" t="s">
        <v>748</v>
      </c>
      <c r="N24" s="217" t="s">
        <v>748</v>
      </c>
      <c r="O24" s="112" t="s">
        <v>749</v>
      </c>
    </row>
    <row r="25" spans="1:15" s="26" customFormat="1" ht="52.5" customHeight="1" x14ac:dyDescent="0.2">
      <c r="A25" s="294"/>
      <c r="B25" s="189" t="s">
        <v>30</v>
      </c>
      <c r="C25" s="210" t="s">
        <v>6</v>
      </c>
      <c r="D25" s="289"/>
      <c r="E25" s="214">
        <v>100</v>
      </c>
      <c r="F25" s="215">
        <v>100</v>
      </c>
      <c r="G25" s="191">
        <v>100</v>
      </c>
      <c r="H25" s="192">
        <v>100</v>
      </c>
      <c r="I25" s="192">
        <v>100</v>
      </c>
      <c r="J25" s="192">
        <v>100</v>
      </c>
      <c r="K25" s="182" t="s">
        <v>386</v>
      </c>
      <c r="L25" s="219">
        <v>100</v>
      </c>
      <c r="M25" s="219">
        <v>100</v>
      </c>
      <c r="N25" s="219">
        <v>100</v>
      </c>
      <c r="O25" s="112" t="s">
        <v>391</v>
      </c>
    </row>
    <row r="26" spans="1:15" s="26" customFormat="1" ht="38.25" x14ac:dyDescent="0.2">
      <c r="A26" s="186">
        <v>20</v>
      </c>
      <c r="B26" s="112" t="s">
        <v>31</v>
      </c>
      <c r="C26" s="186" t="s">
        <v>6</v>
      </c>
      <c r="D26" s="290" t="s">
        <v>45</v>
      </c>
      <c r="E26" s="188" t="s">
        <v>40</v>
      </c>
      <c r="F26" s="220" t="s">
        <v>40</v>
      </c>
      <c r="G26" s="220" t="s">
        <v>40</v>
      </c>
      <c r="H26" s="192">
        <v>100</v>
      </c>
      <c r="I26" s="192">
        <v>99.9</v>
      </c>
      <c r="J26" s="192">
        <v>105</v>
      </c>
      <c r="K26" s="182" t="s">
        <v>419</v>
      </c>
      <c r="L26" s="220" t="s">
        <v>40</v>
      </c>
      <c r="M26" s="220" t="s">
        <v>40</v>
      </c>
      <c r="N26" s="220" t="s">
        <v>40</v>
      </c>
      <c r="O26" s="112" t="s">
        <v>421</v>
      </c>
    </row>
    <row r="27" spans="1:15" s="26" customFormat="1" ht="51" x14ac:dyDescent="0.2">
      <c r="A27" s="186">
        <v>21</v>
      </c>
      <c r="B27" s="112" t="s">
        <v>32</v>
      </c>
      <c r="C27" s="186" t="s">
        <v>6</v>
      </c>
      <c r="D27" s="291"/>
      <c r="E27" s="188" t="s">
        <v>43</v>
      </c>
      <c r="F27" s="220" t="s">
        <v>43</v>
      </c>
      <c r="G27" s="220" t="s">
        <v>43</v>
      </c>
      <c r="H27" s="192">
        <v>100</v>
      </c>
      <c r="I27" s="192">
        <v>100</v>
      </c>
      <c r="J27" s="192">
        <v>102</v>
      </c>
      <c r="K27" s="182" t="s">
        <v>419</v>
      </c>
      <c r="L27" s="220" t="s">
        <v>43</v>
      </c>
      <c r="M27" s="220" t="s">
        <v>43</v>
      </c>
      <c r="N27" s="220" t="s">
        <v>43</v>
      </c>
      <c r="O27" s="112" t="s">
        <v>422</v>
      </c>
    </row>
    <row r="28" spans="1:15" s="27" customFormat="1" ht="51" x14ac:dyDescent="0.2">
      <c r="A28" s="186">
        <v>22</v>
      </c>
      <c r="B28" s="112" t="s">
        <v>37</v>
      </c>
      <c r="C28" s="186" t="s">
        <v>38</v>
      </c>
      <c r="D28" s="186" t="s">
        <v>33</v>
      </c>
      <c r="E28" s="221" t="s">
        <v>44</v>
      </c>
      <c r="F28" s="222" t="s">
        <v>420</v>
      </c>
      <c r="G28" s="222" t="s">
        <v>420</v>
      </c>
      <c r="H28" s="222" t="s">
        <v>420</v>
      </c>
      <c r="I28" s="222" t="s">
        <v>420</v>
      </c>
      <c r="J28" s="222" t="s">
        <v>420</v>
      </c>
      <c r="K28" s="223" t="s">
        <v>420</v>
      </c>
      <c r="L28" s="222" t="s">
        <v>420</v>
      </c>
      <c r="M28" s="222" t="s">
        <v>420</v>
      </c>
      <c r="N28" s="222" t="s">
        <v>420</v>
      </c>
      <c r="O28" s="222" t="s">
        <v>420</v>
      </c>
    </row>
  </sheetData>
  <mergeCells count="19">
    <mergeCell ref="D6:D12"/>
    <mergeCell ref="D13:D17"/>
    <mergeCell ref="D18:D20"/>
    <mergeCell ref="D21:D25"/>
    <mergeCell ref="D26:D27"/>
    <mergeCell ref="G1:O1"/>
    <mergeCell ref="A24:A25"/>
    <mergeCell ref="A2:O2"/>
    <mergeCell ref="A1:C1"/>
    <mergeCell ref="O4:O5"/>
    <mergeCell ref="A4:A5"/>
    <mergeCell ref="B4:B5"/>
    <mergeCell ref="C4:C5"/>
    <mergeCell ref="D4:D5"/>
    <mergeCell ref="E4:E5"/>
    <mergeCell ref="L4:N4"/>
    <mergeCell ref="F4:G4"/>
    <mergeCell ref="H4:I4"/>
    <mergeCell ref="J4:K4"/>
  </mergeCells>
  <pageMargins left="0" right="0" top="0.25" bottom="0.25" header="0.3" footer="0.3"/>
  <pageSetup paperSize="9" scale="8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zoomScale="70" zoomScaleNormal="70" workbookViewId="0">
      <pane ySplit="7" topLeftCell="A8" activePane="bottomLeft" state="frozen"/>
      <selection pane="bottomLeft" activeCell="A3" sqref="A3:M3"/>
    </sheetView>
  </sheetViews>
  <sheetFormatPr defaultColWidth="9.5703125" defaultRowHeight="15" x14ac:dyDescent="0.25"/>
  <cols>
    <col min="1" max="1" width="5.7109375" style="226" customWidth="1"/>
    <col min="2" max="2" width="30.85546875" style="227" customWidth="1"/>
    <col min="3" max="3" width="12.42578125" style="228" customWidth="1"/>
    <col min="4" max="4" width="8.85546875" style="228" customWidth="1"/>
    <col min="5" max="5" width="10.28515625" style="228" customWidth="1"/>
    <col min="6" max="6" width="10" style="228" customWidth="1"/>
    <col min="7" max="7" width="10.140625" style="228" customWidth="1"/>
    <col min="8" max="8" width="11.7109375" style="228" customWidth="1"/>
    <col min="9" max="9" width="12.42578125" style="229" customWidth="1"/>
    <col min="10" max="10" width="9" style="228" customWidth="1"/>
    <col min="11" max="11" width="9.28515625" style="228" customWidth="1"/>
    <col min="12" max="12" width="9.85546875" style="228" customWidth="1"/>
    <col min="13" max="13" width="33.85546875" style="228" customWidth="1"/>
    <col min="14" max="16384" width="9.5703125" style="225"/>
  </cols>
  <sheetData>
    <row r="1" spans="1:13" ht="75.75" customHeight="1" x14ac:dyDescent="0.25">
      <c r="A1" s="312" t="s">
        <v>34</v>
      </c>
      <c r="B1" s="312"/>
      <c r="C1" s="224"/>
      <c r="D1" s="224"/>
      <c r="E1" s="313" t="s">
        <v>774</v>
      </c>
      <c r="F1" s="314"/>
      <c r="G1" s="314"/>
      <c r="H1" s="314"/>
      <c r="I1" s="314"/>
      <c r="J1" s="314"/>
      <c r="K1" s="314"/>
      <c r="L1" s="314"/>
      <c r="M1" s="314"/>
    </row>
    <row r="2" spans="1:13" hidden="1" x14ac:dyDescent="0.25"/>
    <row r="3" spans="1:13" ht="54" customHeight="1" x14ac:dyDescent="0.25">
      <c r="A3" s="315" t="s">
        <v>779</v>
      </c>
      <c r="B3" s="316"/>
      <c r="C3" s="316"/>
      <c r="D3" s="316"/>
      <c r="E3" s="316"/>
      <c r="F3" s="316"/>
      <c r="G3" s="316"/>
      <c r="H3" s="316"/>
      <c r="I3" s="316"/>
      <c r="J3" s="316"/>
      <c r="K3" s="316"/>
      <c r="L3" s="316"/>
      <c r="M3" s="316"/>
    </row>
    <row r="4" spans="1:13" ht="21.75" customHeight="1" x14ac:dyDescent="0.25">
      <c r="K4" s="318" t="s">
        <v>85</v>
      </c>
      <c r="L4" s="318"/>
      <c r="M4" s="318"/>
    </row>
    <row r="5" spans="1:13" s="230" customFormat="1" ht="22.5" customHeight="1" x14ac:dyDescent="0.25">
      <c r="A5" s="317" t="s">
        <v>0</v>
      </c>
      <c r="B5" s="317" t="s">
        <v>51</v>
      </c>
      <c r="C5" s="308" t="s">
        <v>52</v>
      </c>
      <c r="D5" s="308" t="s">
        <v>89</v>
      </c>
      <c r="E5" s="308"/>
      <c r="F5" s="308" t="s">
        <v>90</v>
      </c>
      <c r="G5" s="308"/>
      <c r="H5" s="308" t="s">
        <v>141</v>
      </c>
      <c r="I5" s="308"/>
      <c r="J5" s="308" t="s">
        <v>120</v>
      </c>
      <c r="K5" s="308"/>
      <c r="L5" s="308"/>
      <c r="M5" s="308" t="s">
        <v>86</v>
      </c>
    </row>
    <row r="6" spans="1:13" s="230" customFormat="1" ht="69.75" customHeight="1" x14ac:dyDescent="0.25">
      <c r="A6" s="317"/>
      <c r="B6" s="317"/>
      <c r="C6" s="308"/>
      <c r="D6" s="231" t="s">
        <v>124</v>
      </c>
      <c r="E6" s="231" t="s">
        <v>125</v>
      </c>
      <c r="F6" s="231" t="s">
        <v>139</v>
      </c>
      <c r="G6" s="231" t="s">
        <v>140</v>
      </c>
      <c r="H6" s="231" t="s">
        <v>91</v>
      </c>
      <c r="I6" s="231" t="s">
        <v>78</v>
      </c>
      <c r="J6" s="231" t="s">
        <v>142</v>
      </c>
      <c r="K6" s="231" t="s">
        <v>143</v>
      </c>
      <c r="L6" s="231" t="s">
        <v>126</v>
      </c>
      <c r="M6" s="308"/>
    </row>
    <row r="7" spans="1:13" s="230" customFormat="1" x14ac:dyDescent="0.25">
      <c r="A7" s="232" t="s">
        <v>53</v>
      </c>
      <c r="B7" s="233" t="s">
        <v>54</v>
      </c>
      <c r="C7" s="233" t="s">
        <v>55</v>
      </c>
      <c r="D7" s="233" t="s">
        <v>114</v>
      </c>
      <c r="E7" s="233" t="s">
        <v>56</v>
      </c>
      <c r="F7" s="233" t="s">
        <v>57</v>
      </c>
      <c r="G7" s="233" t="s">
        <v>58</v>
      </c>
      <c r="H7" s="233" t="s">
        <v>121</v>
      </c>
      <c r="I7" s="233" t="s">
        <v>122</v>
      </c>
      <c r="J7" s="233" t="s">
        <v>117</v>
      </c>
      <c r="K7" s="233" t="s">
        <v>118</v>
      </c>
      <c r="L7" s="233" t="s">
        <v>119</v>
      </c>
      <c r="M7" s="233" t="s">
        <v>123</v>
      </c>
    </row>
    <row r="8" spans="1:13" s="235" customFormat="1" ht="33" customHeight="1" x14ac:dyDescent="0.25">
      <c r="A8" s="309" t="s">
        <v>60</v>
      </c>
      <c r="B8" s="310"/>
      <c r="C8" s="113">
        <f t="shared" ref="C8:G8" si="0">C9+C16+C17+C18+C19+C22+C27+C28</f>
        <v>357450</v>
      </c>
      <c r="D8" s="113">
        <f t="shared" si="0"/>
        <v>70523</v>
      </c>
      <c r="E8" s="113">
        <f t="shared" si="0"/>
        <v>336772</v>
      </c>
      <c r="F8" s="113">
        <f t="shared" si="0"/>
        <v>90774</v>
      </c>
      <c r="G8" s="113">
        <f t="shared" si="0"/>
        <v>357023</v>
      </c>
      <c r="H8" s="114">
        <f>G8/C8</f>
        <v>0.998805427332494</v>
      </c>
      <c r="I8" s="115">
        <f>G8/E8</f>
        <v>1.0601326713622272</v>
      </c>
      <c r="J8" s="113">
        <f t="shared" ref="J8:L8" si="1">J9+J16+J17+J18+J19+J22+J27+J28</f>
        <v>47363</v>
      </c>
      <c r="K8" s="113">
        <f t="shared" si="1"/>
        <v>404386</v>
      </c>
      <c r="L8" s="113">
        <f t="shared" si="1"/>
        <v>404386</v>
      </c>
      <c r="M8" s="234"/>
    </row>
    <row r="9" spans="1:13" s="235" customFormat="1" ht="63" x14ac:dyDescent="0.25">
      <c r="A9" s="236">
        <v>1</v>
      </c>
      <c r="B9" s="237" t="s">
        <v>61</v>
      </c>
      <c r="C9" s="116">
        <f>C10+C13</f>
        <v>137395</v>
      </c>
      <c r="D9" s="116">
        <f>D10+D13</f>
        <v>7254</v>
      </c>
      <c r="E9" s="116">
        <f>E10+E13</f>
        <v>114365</v>
      </c>
      <c r="F9" s="116">
        <f>F10+F13</f>
        <v>6719</v>
      </c>
      <c r="G9" s="116">
        <f>G10+G13</f>
        <v>113830</v>
      </c>
      <c r="H9" s="117">
        <f>G9/C9</f>
        <v>0.82848720841369772</v>
      </c>
      <c r="I9" s="118">
        <f>G9/E9</f>
        <v>0.99532199536571508</v>
      </c>
      <c r="J9" s="116">
        <f>J10+J13</f>
        <v>8243</v>
      </c>
      <c r="K9" s="116">
        <f>K10+K13</f>
        <v>122073</v>
      </c>
      <c r="L9" s="116">
        <f>L10+L13</f>
        <v>122073</v>
      </c>
      <c r="M9" s="238" t="s">
        <v>754</v>
      </c>
    </row>
    <row r="10" spans="1:13" s="235" customFormat="1" ht="78.75" x14ac:dyDescent="0.25">
      <c r="A10" s="239" t="s">
        <v>47</v>
      </c>
      <c r="B10" s="240" t="s">
        <v>62</v>
      </c>
      <c r="C10" s="119">
        <f>SUM(C11:C12)</f>
        <v>135850</v>
      </c>
      <c r="D10" s="119">
        <f>SUM(D11:D12)</f>
        <v>7246</v>
      </c>
      <c r="E10" s="119">
        <f t="shared" ref="E10" si="2">SUM(E11:E12)</f>
        <v>114294</v>
      </c>
      <c r="F10" s="119">
        <v>6713</v>
      </c>
      <c r="G10" s="119">
        <f>107048+F10</f>
        <v>113761</v>
      </c>
      <c r="H10" s="120">
        <f>G10/C10</f>
        <v>0.8374015458225984</v>
      </c>
      <c r="I10" s="121">
        <f>G10/E10</f>
        <v>0.99533658809736292</v>
      </c>
      <c r="J10" s="119">
        <v>8234</v>
      </c>
      <c r="K10" s="122">
        <f>G10+J10</f>
        <v>121995</v>
      </c>
      <c r="L10" s="122">
        <f>K10</f>
        <v>121995</v>
      </c>
      <c r="M10" s="241" t="s">
        <v>755</v>
      </c>
    </row>
    <row r="11" spans="1:13" s="235" customFormat="1" ht="35.25" customHeight="1" x14ac:dyDescent="0.25">
      <c r="A11" s="242" t="s">
        <v>63</v>
      </c>
      <c r="B11" s="243" t="s">
        <v>64</v>
      </c>
      <c r="C11" s="123">
        <v>96950</v>
      </c>
      <c r="D11" s="123">
        <v>5039</v>
      </c>
      <c r="E11" s="123">
        <v>83336</v>
      </c>
      <c r="F11" s="123"/>
      <c r="G11" s="123"/>
      <c r="H11" s="123"/>
      <c r="I11" s="123"/>
      <c r="J11" s="123"/>
      <c r="K11" s="124"/>
      <c r="L11" s="124"/>
      <c r="M11" s="244"/>
    </row>
    <row r="12" spans="1:13" s="235" customFormat="1" ht="35.25" customHeight="1" x14ac:dyDescent="0.25">
      <c r="A12" s="242" t="s">
        <v>63</v>
      </c>
      <c r="B12" s="243" t="s">
        <v>65</v>
      </c>
      <c r="C12" s="123">
        <v>38900</v>
      </c>
      <c r="D12" s="123">
        <v>2207</v>
      </c>
      <c r="E12" s="123">
        <v>30958</v>
      </c>
      <c r="F12" s="123"/>
      <c r="G12" s="123"/>
      <c r="H12" s="123"/>
      <c r="I12" s="123"/>
      <c r="J12" s="123"/>
      <c r="K12" s="124"/>
      <c r="L12" s="124"/>
      <c r="M12" s="244"/>
    </row>
    <row r="13" spans="1:13" s="235" customFormat="1" ht="65.25" customHeight="1" x14ac:dyDescent="0.25">
      <c r="A13" s="239" t="s">
        <v>47</v>
      </c>
      <c r="B13" s="245" t="s">
        <v>66</v>
      </c>
      <c r="C13" s="119">
        <f>SUM(C14:C15)</f>
        <v>1545</v>
      </c>
      <c r="D13" s="119">
        <f>SUM(D14:D15)</f>
        <v>8</v>
      </c>
      <c r="E13" s="119">
        <f>SUM(E14:E15)</f>
        <v>71</v>
      </c>
      <c r="F13" s="119">
        <v>6</v>
      </c>
      <c r="G13" s="119">
        <f>63+F13</f>
        <v>69</v>
      </c>
      <c r="H13" s="120">
        <f>G13/C13</f>
        <v>4.4660194174757278E-2</v>
      </c>
      <c r="I13" s="121">
        <f>G13/E13</f>
        <v>0.971830985915493</v>
      </c>
      <c r="J13" s="119">
        <v>9</v>
      </c>
      <c r="K13" s="122">
        <f>G13+J13</f>
        <v>78</v>
      </c>
      <c r="L13" s="122">
        <f>K13</f>
        <v>78</v>
      </c>
      <c r="M13" s="241" t="s">
        <v>757</v>
      </c>
    </row>
    <row r="14" spans="1:13" s="235" customFormat="1" ht="33.75" customHeight="1" x14ac:dyDescent="0.25">
      <c r="A14" s="242" t="s">
        <v>63</v>
      </c>
      <c r="B14" s="243" t="s">
        <v>64</v>
      </c>
      <c r="C14" s="123">
        <v>45</v>
      </c>
      <c r="D14" s="123">
        <v>4</v>
      </c>
      <c r="E14" s="123">
        <v>43</v>
      </c>
      <c r="F14" s="123"/>
      <c r="G14" s="123"/>
      <c r="H14" s="123"/>
      <c r="I14" s="123"/>
      <c r="J14" s="123"/>
      <c r="K14" s="124"/>
      <c r="L14" s="124"/>
      <c r="M14" s="244"/>
    </row>
    <row r="15" spans="1:13" s="235" customFormat="1" ht="33" customHeight="1" x14ac:dyDescent="0.25">
      <c r="A15" s="242" t="s">
        <v>63</v>
      </c>
      <c r="B15" s="243" t="s">
        <v>65</v>
      </c>
      <c r="C15" s="123">
        <v>1500</v>
      </c>
      <c r="D15" s="123">
        <v>4</v>
      </c>
      <c r="E15" s="123">
        <v>28</v>
      </c>
      <c r="F15" s="123"/>
      <c r="G15" s="123"/>
      <c r="H15" s="123"/>
      <c r="I15" s="123"/>
      <c r="J15" s="123"/>
      <c r="K15" s="124"/>
      <c r="L15" s="124"/>
      <c r="M15" s="244"/>
    </row>
    <row r="16" spans="1:13" s="235" customFormat="1" ht="63" x14ac:dyDescent="0.25">
      <c r="A16" s="236">
        <v>2</v>
      </c>
      <c r="B16" s="237" t="s">
        <v>67</v>
      </c>
      <c r="C16" s="116">
        <v>35500</v>
      </c>
      <c r="D16" s="116">
        <v>3100</v>
      </c>
      <c r="E16" s="116">
        <v>23158</v>
      </c>
      <c r="F16" s="116">
        <v>2349</v>
      </c>
      <c r="G16" s="116">
        <f>20058+F16</f>
        <v>22407</v>
      </c>
      <c r="H16" s="117">
        <f>G16/C16</f>
        <v>0.63118309859154931</v>
      </c>
      <c r="I16" s="118">
        <f>G16/E16</f>
        <v>0.96757060195180933</v>
      </c>
      <c r="J16" s="125">
        <v>3000</v>
      </c>
      <c r="K16" s="126">
        <f>G16+J16</f>
        <v>25407</v>
      </c>
      <c r="L16" s="126">
        <f>K16</f>
        <v>25407</v>
      </c>
      <c r="M16" s="238" t="s">
        <v>756</v>
      </c>
    </row>
    <row r="17" spans="1:13" s="235" customFormat="1" ht="47.25" x14ac:dyDescent="0.25">
      <c r="A17" s="236">
        <v>3</v>
      </c>
      <c r="B17" s="237" t="s">
        <v>68</v>
      </c>
      <c r="C17" s="116">
        <v>2000</v>
      </c>
      <c r="D17" s="116">
        <v>20</v>
      </c>
      <c r="E17" s="116">
        <v>189</v>
      </c>
      <c r="F17" s="116">
        <v>37</v>
      </c>
      <c r="G17" s="116">
        <f>169+F17</f>
        <v>206</v>
      </c>
      <c r="H17" s="117">
        <f>G17/C17</f>
        <v>0.10299999999999999</v>
      </c>
      <c r="I17" s="118">
        <f>G17/E17</f>
        <v>1.08994708994709</v>
      </c>
      <c r="J17" s="125">
        <v>20</v>
      </c>
      <c r="K17" s="126">
        <f>G17+J17</f>
        <v>226</v>
      </c>
      <c r="L17" s="126">
        <f t="shared" ref="L17:L19" si="3">K17</f>
        <v>226</v>
      </c>
      <c r="M17" s="238" t="s">
        <v>758</v>
      </c>
    </row>
    <row r="18" spans="1:13" s="235" customFormat="1" ht="63" x14ac:dyDescent="0.25">
      <c r="A18" s="236">
        <v>4</v>
      </c>
      <c r="B18" s="237" t="s">
        <v>69</v>
      </c>
      <c r="C18" s="116">
        <v>6350</v>
      </c>
      <c r="D18" s="116">
        <v>5</v>
      </c>
      <c r="E18" s="116">
        <v>609</v>
      </c>
      <c r="F18" s="116">
        <v>385</v>
      </c>
      <c r="G18" s="116">
        <f>604+F18</f>
        <v>989</v>
      </c>
      <c r="H18" s="117">
        <f>G18/C18</f>
        <v>0.15574803149606301</v>
      </c>
      <c r="I18" s="118">
        <f t="shared" ref="I18:I19" si="4">G18/E18</f>
        <v>1.6239737274220032</v>
      </c>
      <c r="J18" s="125">
        <v>5741</v>
      </c>
      <c r="K18" s="126">
        <f>G18+J18</f>
        <v>6730</v>
      </c>
      <c r="L18" s="126">
        <f t="shared" si="3"/>
        <v>6730</v>
      </c>
      <c r="M18" s="238" t="s">
        <v>759</v>
      </c>
    </row>
    <row r="19" spans="1:13" s="235" customFormat="1" ht="63" x14ac:dyDescent="0.25">
      <c r="A19" s="236">
        <v>5</v>
      </c>
      <c r="B19" s="237" t="s">
        <v>70</v>
      </c>
      <c r="C19" s="116">
        <f>SUM(C20:C21)</f>
        <v>16885</v>
      </c>
      <c r="D19" s="116">
        <v>100</v>
      </c>
      <c r="E19" s="116">
        <v>4989</v>
      </c>
      <c r="F19" s="116">
        <v>355</v>
      </c>
      <c r="G19" s="116">
        <f>4889+F19</f>
        <v>5244</v>
      </c>
      <c r="H19" s="117">
        <f>G19/C19</f>
        <v>0.31057151317737636</v>
      </c>
      <c r="I19" s="118">
        <f t="shared" si="4"/>
        <v>1.0511124473842453</v>
      </c>
      <c r="J19" s="116">
        <v>100</v>
      </c>
      <c r="K19" s="126">
        <f>G19+J19</f>
        <v>5344</v>
      </c>
      <c r="L19" s="126">
        <f t="shared" si="3"/>
        <v>5344</v>
      </c>
      <c r="M19" s="241" t="s">
        <v>760</v>
      </c>
    </row>
    <row r="20" spans="1:13" s="235" customFormat="1" ht="30.75" customHeight="1" x14ac:dyDescent="0.25">
      <c r="A20" s="242" t="s">
        <v>47</v>
      </c>
      <c r="B20" s="243" t="s">
        <v>64</v>
      </c>
      <c r="C20" s="123">
        <v>1545</v>
      </c>
      <c r="D20" s="123">
        <v>100</v>
      </c>
      <c r="E20" s="123">
        <f>773+D20</f>
        <v>873</v>
      </c>
      <c r="F20" s="123"/>
      <c r="G20" s="123"/>
      <c r="H20" s="123"/>
      <c r="I20" s="123"/>
      <c r="J20" s="127"/>
      <c r="K20" s="124"/>
      <c r="L20" s="124"/>
      <c r="M20" s="246"/>
    </row>
    <row r="21" spans="1:13" s="235" customFormat="1" ht="30" customHeight="1" x14ac:dyDescent="0.25">
      <c r="A21" s="242" t="s">
        <v>47</v>
      </c>
      <c r="B21" s="243" t="s">
        <v>65</v>
      </c>
      <c r="C21" s="123">
        <v>15340</v>
      </c>
      <c r="D21" s="123">
        <v>0</v>
      </c>
      <c r="E21" s="123">
        <f>7675+D21</f>
        <v>7675</v>
      </c>
      <c r="F21" s="123"/>
      <c r="G21" s="123"/>
      <c r="H21" s="123"/>
      <c r="I21" s="123"/>
      <c r="J21" s="127"/>
      <c r="K21" s="124"/>
      <c r="L21" s="124"/>
      <c r="M21" s="246"/>
    </row>
    <row r="22" spans="1:13" s="235" customFormat="1" ht="63" x14ac:dyDescent="0.25">
      <c r="A22" s="236">
        <v>6</v>
      </c>
      <c r="B22" s="237" t="s">
        <v>71</v>
      </c>
      <c r="C22" s="116">
        <f>SUM(C23:C26)</f>
        <v>158670</v>
      </c>
      <c r="D22" s="116">
        <v>60000</v>
      </c>
      <c r="E22" s="116">
        <v>192692</v>
      </c>
      <c r="F22" s="116">
        <v>80753</v>
      </c>
      <c r="G22" s="116">
        <f>132692+F22</f>
        <v>213445</v>
      </c>
      <c r="H22" s="117">
        <f>G22/C22</f>
        <v>1.3452133358542888</v>
      </c>
      <c r="I22" s="118">
        <f t="shared" ref="I22" si="5">G22/E22</f>
        <v>1.1077003715774396</v>
      </c>
      <c r="J22" s="116">
        <v>30000</v>
      </c>
      <c r="K22" s="126">
        <f>G22+J22</f>
        <v>243445</v>
      </c>
      <c r="L22" s="126">
        <f t="shared" ref="L22" si="6">K22</f>
        <v>243445</v>
      </c>
      <c r="M22" s="241" t="s">
        <v>761</v>
      </c>
    </row>
    <row r="23" spans="1:13" s="250" customFormat="1" ht="47.25" x14ac:dyDescent="0.25">
      <c r="A23" s="247" t="s">
        <v>47</v>
      </c>
      <c r="B23" s="248" t="s">
        <v>72</v>
      </c>
      <c r="C23" s="128">
        <v>12870</v>
      </c>
      <c r="D23" s="128"/>
      <c r="E23" s="123"/>
      <c r="F23" s="123"/>
      <c r="G23" s="123"/>
      <c r="H23" s="123"/>
      <c r="I23" s="123"/>
      <c r="J23" s="128"/>
      <c r="K23" s="129"/>
      <c r="L23" s="129"/>
      <c r="M23" s="249">
        <v>0</v>
      </c>
    </row>
    <row r="24" spans="1:13" s="250" customFormat="1" ht="30.75" customHeight="1" x14ac:dyDescent="0.25">
      <c r="A24" s="247" t="s">
        <v>47</v>
      </c>
      <c r="B24" s="251" t="s">
        <v>73</v>
      </c>
      <c r="C24" s="128">
        <v>134800</v>
      </c>
      <c r="D24" s="128"/>
      <c r="E24" s="123"/>
      <c r="F24" s="123"/>
      <c r="G24" s="123"/>
      <c r="H24" s="123"/>
      <c r="I24" s="123"/>
      <c r="J24" s="128"/>
      <c r="K24" s="129"/>
      <c r="L24" s="129"/>
      <c r="M24" s="252">
        <v>0</v>
      </c>
    </row>
    <row r="25" spans="1:13" s="250" customFormat="1" ht="30.75" customHeight="1" x14ac:dyDescent="0.25">
      <c r="A25" s="247" t="s">
        <v>47</v>
      </c>
      <c r="B25" s="251" t="s">
        <v>74</v>
      </c>
      <c r="C25" s="128">
        <v>2000</v>
      </c>
      <c r="D25" s="128"/>
      <c r="E25" s="123"/>
      <c r="F25" s="123"/>
      <c r="G25" s="123"/>
      <c r="H25" s="123"/>
      <c r="I25" s="123"/>
      <c r="J25" s="128"/>
      <c r="K25" s="129"/>
      <c r="L25" s="129"/>
      <c r="M25" s="252">
        <v>0</v>
      </c>
    </row>
    <row r="26" spans="1:13" s="250" customFormat="1" ht="31.5" customHeight="1" x14ac:dyDescent="0.25">
      <c r="A26" s="247" t="s">
        <v>47</v>
      </c>
      <c r="B26" s="251" t="s">
        <v>75</v>
      </c>
      <c r="C26" s="128">
        <v>9000</v>
      </c>
      <c r="D26" s="128"/>
      <c r="E26" s="123"/>
      <c r="F26" s="123"/>
      <c r="G26" s="123"/>
      <c r="H26" s="123"/>
      <c r="I26" s="123"/>
      <c r="J26" s="128"/>
      <c r="K26" s="129"/>
      <c r="L26" s="129"/>
      <c r="M26" s="249">
        <v>0</v>
      </c>
    </row>
    <row r="27" spans="1:13" s="235" customFormat="1" ht="63" customHeight="1" x14ac:dyDescent="0.25">
      <c r="A27" s="236">
        <v>7</v>
      </c>
      <c r="B27" s="237" t="s">
        <v>76</v>
      </c>
      <c r="C27" s="116">
        <v>50</v>
      </c>
      <c r="D27" s="116">
        <v>4</v>
      </c>
      <c r="E27" s="116">
        <v>606</v>
      </c>
      <c r="F27" s="116">
        <v>176</v>
      </c>
      <c r="G27" s="116">
        <f>602+F27</f>
        <v>778</v>
      </c>
      <c r="H27" s="117">
        <f>G27/C27</f>
        <v>15.56</v>
      </c>
      <c r="I27" s="118">
        <f t="shared" ref="I27:I28" si="7">G27/E27</f>
        <v>1.2838283828382839</v>
      </c>
      <c r="J27" s="125">
        <v>150</v>
      </c>
      <c r="K27" s="126">
        <f>G27+J27</f>
        <v>928</v>
      </c>
      <c r="L27" s="126">
        <f t="shared" ref="L27:L28" si="8">K27</f>
        <v>928</v>
      </c>
      <c r="M27" s="238" t="s">
        <v>762</v>
      </c>
    </row>
    <row r="28" spans="1:13" s="235" customFormat="1" ht="63.75" thickBot="1" x14ac:dyDescent="0.3">
      <c r="A28" s="253">
        <v>8</v>
      </c>
      <c r="B28" s="254" t="s">
        <v>77</v>
      </c>
      <c r="C28" s="130">
        <v>600</v>
      </c>
      <c r="D28" s="130">
        <v>40</v>
      </c>
      <c r="E28" s="130">
        <v>164</v>
      </c>
      <c r="F28" s="130"/>
      <c r="G28" s="130">
        <f>124+F28</f>
        <v>124</v>
      </c>
      <c r="H28" s="131">
        <f>G28/C28</f>
        <v>0.20666666666666667</v>
      </c>
      <c r="I28" s="131">
        <f t="shared" si="7"/>
        <v>0.75609756097560976</v>
      </c>
      <c r="J28" s="132">
        <v>109</v>
      </c>
      <c r="K28" s="132">
        <f>G28+J28</f>
        <v>233</v>
      </c>
      <c r="L28" s="132">
        <f t="shared" si="8"/>
        <v>233</v>
      </c>
      <c r="M28" s="255" t="s">
        <v>763</v>
      </c>
    </row>
    <row r="29" spans="1:13" x14ac:dyDescent="0.25">
      <c r="B29" s="256"/>
      <c r="C29" s="257"/>
      <c r="D29" s="257"/>
      <c r="E29" s="257"/>
      <c r="F29" s="257"/>
      <c r="G29" s="257"/>
      <c r="H29" s="257"/>
      <c r="I29" s="258"/>
      <c r="J29" s="257"/>
      <c r="K29" s="257"/>
      <c r="L29" s="257"/>
    </row>
    <row r="30" spans="1:13" x14ac:dyDescent="0.25">
      <c r="B30" s="256"/>
      <c r="C30" s="257"/>
      <c r="D30" s="257"/>
      <c r="E30" s="257"/>
      <c r="F30" s="257"/>
      <c r="G30" s="257"/>
      <c r="H30" s="257"/>
      <c r="I30" s="258"/>
      <c r="J30" s="257"/>
      <c r="K30" s="257"/>
      <c r="L30" s="257"/>
    </row>
    <row r="31" spans="1:13" x14ac:dyDescent="0.25">
      <c r="B31" s="256"/>
      <c r="C31" s="257"/>
      <c r="D31" s="257"/>
      <c r="E31" s="257"/>
      <c r="F31" s="257"/>
      <c r="G31" s="257"/>
      <c r="H31" s="257"/>
      <c r="I31" s="258"/>
      <c r="J31" s="257"/>
      <c r="K31" s="257"/>
      <c r="L31" s="257"/>
    </row>
    <row r="32" spans="1:13" x14ac:dyDescent="0.25">
      <c r="B32" s="256"/>
      <c r="C32" s="257"/>
      <c r="D32" s="257"/>
      <c r="E32" s="257"/>
      <c r="F32" s="257"/>
      <c r="G32" s="257"/>
      <c r="H32" s="257"/>
      <c r="I32" s="258"/>
      <c r="J32" s="257"/>
      <c r="K32" s="257"/>
      <c r="L32" s="257"/>
    </row>
    <row r="33" spans="2:13" x14ac:dyDescent="0.25">
      <c r="B33" s="256"/>
      <c r="C33" s="257"/>
      <c r="D33" s="257"/>
      <c r="E33" s="257"/>
      <c r="F33" s="257"/>
      <c r="G33" s="257"/>
      <c r="H33" s="257"/>
      <c r="I33" s="258"/>
      <c r="J33" s="257"/>
      <c r="K33" s="257"/>
      <c r="L33" s="257"/>
    </row>
    <row r="34" spans="2:13" x14ac:dyDescent="0.25">
      <c r="B34" s="256"/>
      <c r="C34" s="257"/>
      <c r="D34" s="257"/>
      <c r="E34" s="257"/>
      <c r="F34" s="257"/>
      <c r="G34" s="257"/>
      <c r="H34" s="257"/>
      <c r="I34" s="258"/>
      <c r="J34" s="257"/>
      <c r="K34" s="257"/>
      <c r="L34" s="257"/>
    </row>
    <row r="35" spans="2:13" x14ac:dyDescent="0.25">
      <c r="B35" s="256"/>
      <c r="C35" s="257"/>
      <c r="D35" s="257"/>
      <c r="E35" s="257"/>
      <c r="F35" s="257"/>
      <c r="G35" s="257"/>
      <c r="H35" s="257"/>
      <c r="I35" s="258"/>
      <c r="J35" s="257"/>
      <c r="K35" s="257"/>
      <c r="L35" s="257"/>
    </row>
    <row r="36" spans="2:13" x14ac:dyDescent="0.25">
      <c r="B36" s="256"/>
      <c r="C36" s="257"/>
      <c r="D36" s="257"/>
      <c r="E36" s="257"/>
      <c r="F36" s="257"/>
      <c r="G36" s="257"/>
      <c r="H36" s="257"/>
      <c r="I36" s="258"/>
      <c r="J36" s="257"/>
      <c r="K36" s="257"/>
      <c r="L36" s="257"/>
    </row>
    <row r="37" spans="2:13" ht="20.25" x14ac:dyDescent="0.3">
      <c r="B37" s="311"/>
      <c r="C37" s="311"/>
      <c r="D37" s="311"/>
      <c r="E37" s="311"/>
      <c r="F37" s="311"/>
      <c r="G37" s="259"/>
      <c r="H37" s="259"/>
      <c r="I37" s="260"/>
      <c r="J37" s="259"/>
      <c r="K37" s="259"/>
      <c r="L37" s="259"/>
      <c r="M37" s="259"/>
    </row>
  </sheetData>
  <mergeCells count="14">
    <mergeCell ref="J5:L5"/>
    <mergeCell ref="M5:M6"/>
    <mergeCell ref="A8:B8"/>
    <mergeCell ref="B37:F37"/>
    <mergeCell ref="A1:B1"/>
    <mergeCell ref="E1:M1"/>
    <mergeCell ref="A3:M3"/>
    <mergeCell ref="A5:A6"/>
    <mergeCell ref="B5:B6"/>
    <mergeCell ref="C5:C6"/>
    <mergeCell ref="K4:M4"/>
    <mergeCell ref="D5:E5"/>
    <mergeCell ref="F5:G5"/>
    <mergeCell ref="H5:I5"/>
  </mergeCells>
  <pageMargins left="0.2" right="0.2" top="0.25" bottom="0.25" header="0.3" footer="0.3"/>
  <pageSetup paperSize="9" scale="83" fitToHeight="0"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5"/>
  <sheetViews>
    <sheetView workbookViewId="0">
      <pane ySplit="4" topLeftCell="A5" activePane="bottomLeft" state="frozen"/>
      <selection pane="bottomLeft" activeCell="A2" sqref="A2:E2"/>
    </sheetView>
  </sheetViews>
  <sheetFormatPr defaultRowHeight="15" x14ac:dyDescent="0.25"/>
  <cols>
    <col min="1" max="1" width="5.42578125" style="15" customWidth="1"/>
    <col min="2" max="2" width="74.85546875" style="12" customWidth="1"/>
    <col min="3" max="3" width="18.28515625" style="12" customWidth="1"/>
    <col min="4" max="4" width="14.28515625" style="12" customWidth="1"/>
    <col min="5" max="5" width="30.5703125" style="12" customWidth="1"/>
    <col min="6" max="16384" width="9.140625" style="12"/>
  </cols>
  <sheetData>
    <row r="1" spans="1:5" ht="64.5" customHeight="1" x14ac:dyDescent="0.25">
      <c r="A1" s="319" t="s">
        <v>34</v>
      </c>
      <c r="B1" s="319"/>
      <c r="C1" s="319" t="s">
        <v>775</v>
      </c>
      <c r="D1" s="319"/>
      <c r="E1" s="319"/>
    </row>
    <row r="2" spans="1:5" ht="66" customHeight="1" x14ac:dyDescent="0.25">
      <c r="A2" s="320" t="s">
        <v>780</v>
      </c>
      <c r="B2" s="320"/>
      <c r="C2" s="320"/>
      <c r="D2" s="320"/>
      <c r="E2" s="320"/>
    </row>
    <row r="3" spans="1:5" ht="4.5" customHeight="1" x14ac:dyDescent="0.25"/>
    <row r="4" spans="1:5" ht="35.25" customHeight="1" x14ac:dyDescent="0.25">
      <c r="A4" s="24" t="s">
        <v>0</v>
      </c>
      <c r="B4" s="24" t="s">
        <v>35</v>
      </c>
      <c r="C4" s="24" t="s">
        <v>36</v>
      </c>
      <c r="D4" s="6" t="s">
        <v>1</v>
      </c>
      <c r="E4" s="24" t="s">
        <v>2</v>
      </c>
    </row>
    <row r="5" spans="1:5" ht="31.5" customHeight="1" x14ac:dyDescent="0.25">
      <c r="A5" s="25">
        <v>1</v>
      </c>
      <c r="B5" s="18" t="s">
        <v>552</v>
      </c>
      <c r="C5" s="19"/>
      <c r="D5" s="19"/>
      <c r="E5" s="19"/>
    </row>
    <row r="6" spans="1:5" s="11" customFormat="1" ht="45" x14ac:dyDescent="0.25">
      <c r="A6" s="73">
        <v>1.1000000000000001</v>
      </c>
      <c r="B6" s="67" t="s">
        <v>148</v>
      </c>
      <c r="C6" s="68" t="s">
        <v>149</v>
      </c>
      <c r="D6" s="68" t="s">
        <v>150</v>
      </c>
      <c r="E6" s="69" t="s">
        <v>538</v>
      </c>
    </row>
    <row r="7" spans="1:5" s="11" customFormat="1" ht="60" x14ac:dyDescent="0.25">
      <c r="A7" s="73">
        <v>1.2</v>
      </c>
      <c r="B7" s="67" t="s">
        <v>539</v>
      </c>
      <c r="C7" s="79" t="s">
        <v>540</v>
      </c>
      <c r="D7" s="68" t="s">
        <v>541</v>
      </c>
      <c r="E7" s="69" t="s">
        <v>542</v>
      </c>
    </row>
    <row r="8" spans="1:5" s="11" customFormat="1" ht="30" x14ac:dyDescent="0.25">
      <c r="A8" s="73">
        <v>1.3</v>
      </c>
      <c r="B8" s="107" t="s">
        <v>543</v>
      </c>
      <c r="C8" s="7" t="s">
        <v>553</v>
      </c>
      <c r="D8" s="108" t="s">
        <v>142</v>
      </c>
      <c r="E8" s="69" t="s">
        <v>544</v>
      </c>
    </row>
    <row r="9" spans="1:5" s="11" customFormat="1" ht="30" x14ac:dyDescent="0.25">
      <c r="A9" s="73">
        <v>1.4</v>
      </c>
      <c r="B9" s="107" t="s">
        <v>545</v>
      </c>
      <c r="C9" s="7" t="s">
        <v>553</v>
      </c>
      <c r="D9" s="108" t="s">
        <v>142</v>
      </c>
      <c r="E9" s="69" t="s">
        <v>544</v>
      </c>
    </row>
    <row r="10" spans="1:5" s="11" customFormat="1" ht="34.5" customHeight="1" x14ac:dyDescent="0.25">
      <c r="A10" s="74">
        <v>46143</v>
      </c>
      <c r="B10" s="75" t="s">
        <v>164</v>
      </c>
      <c r="C10" s="109" t="s">
        <v>165</v>
      </c>
      <c r="D10" s="68" t="s">
        <v>142</v>
      </c>
      <c r="E10" s="69" t="s">
        <v>544</v>
      </c>
    </row>
    <row r="11" spans="1:5" s="11" customFormat="1" ht="45" x14ac:dyDescent="0.25">
      <c r="A11" s="74">
        <v>46174</v>
      </c>
      <c r="B11" s="75" t="s">
        <v>166</v>
      </c>
      <c r="C11" s="76" t="s">
        <v>167</v>
      </c>
      <c r="D11" s="68" t="s">
        <v>142</v>
      </c>
      <c r="E11" s="69" t="s">
        <v>544</v>
      </c>
    </row>
    <row r="12" spans="1:5" s="11" customFormat="1" ht="53.25" customHeight="1" x14ac:dyDescent="0.25">
      <c r="A12" s="74">
        <v>46204</v>
      </c>
      <c r="B12" s="67" t="s">
        <v>546</v>
      </c>
      <c r="C12" s="68" t="s">
        <v>547</v>
      </c>
      <c r="D12" s="68" t="s">
        <v>142</v>
      </c>
      <c r="E12" s="69" t="s">
        <v>544</v>
      </c>
    </row>
    <row r="13" spans="1:5" s="11" customFormat="1" ht="42" customHeight="1" x14ac:dyDescent="0.25">
      <c r="A13" s="77">
        <v>46235</v>
      </c>
      <c r="B13" s="78" t="s">
        <v>548</v>
      </c>
      <c r="C13" s="79" t="s">
        <v>549</v>
      </c>
      <c r="D13" s="79" t="s">
        <v>142</v>
      </c>
      <c r="E13" s="80" t="s">
        <v>544</v>
      </c>
    </row>
    <row r="14" spans="1:5" s="11" customFormat="1" ht="45" customHeight="1" x14ac:dyDescent="0.25">
      <c r="A14" s="81">
        <v>46266</v>
      </c>
      <c r="B14" s="8" t="s">
        <v>550</v>
      </c>
      <c r="C14" s="7" t="s">
        <v>551</v>
      </c>
      <c r="D14" s="7" t="s">
        <v>142</v>
      </c>
      <c r="E14" s="5" t="s">
        <v>544</v>
      </c>
    </row>
    <row r="15" spans="1:5" s="83" customFormat="1" ht="24" customHeight="1" x14ac:dyDescent="0.25">
      <c r="A15" s="82">
        <v>2</v>
      </c>
      <c r="B15" s="9" t="s">
        <v>652</v>
      </c>
      <c r="C15" s="25"/>
      <c r="D15" s="25"/>
      <c r="E15" s="17"/>
    </row>
    <row r="16" spans="1:5" s="11" customFormat="1" ht="30" x14ac:dyDescent="0.25">
      <c r="A16" s="7">
        <v>2.1</v>
      </c>
      <c r="B16" s="5" t="s">
        <v>191</v>
      </c>
      <c r="C16" s="7" t="s">
        <v>653</v>
      </c>
      <c r="D16" s="7" t="s">
        <v>142</v>
      </c>
      <c r="E16" s="7" t="s">
        <v>648</v>
      </c>
    </row>
    <row r="17" spans="1:5" s="11" customFormat="1" ht="30" x14ac:dyDescent="0.25">
      <c r="A17" s="7">
        <v>2.2000000000000002</v>
      </c>
      <c r="B17" s="5" t="s">
        <v>193</v>
      </c>
      <c r="C17" s="7" t="s">
        <v>654</v>
      </c>
      <c r="D17" s="7" t="s">
        <v>142</v>
      </c>
      <c r="E17" s="7" t="s">
        <v>648</v>
      </c>
    </row>
    <row r="18" spans="1:5" s="11" customFormat="1" ht="30" x14ac:dyDescent="0.25">
      <c r="A18" s="7">
        <v>2.2999999999999998</v>
      </c>
      <c r="B18" s="5" t="s">
        <v>195</v>
      </c>
      <c r="C18" s="7" t="s">
        <v>196</v>
      </c>
      <c r="D18" s="7" t="s">
        <v>142</v>
      </c>
      <c r="E18" s="7" t="s">
        <v>648</v>
      </c>
    </row>
    <row r="19" spans="1:5" s="11" customFormat="1" ht="30" x14ac:dyDescent="0.25">
      <c r="A19" s="7">
        <v>2.4</v>
      </c>
      <c r="B19" s="5" t="s">
        <v>199</v>
      </c>
      <c r="C19" s="7" t="s">
        <v>655</v>
      </c>
      <c r="D19" s="7" t="s">
        <v>142</v>
      </c>
      <c r="E19" s="7" t="s">
        <v>648</v>
      </c>
    </row>
    <row r="20" spans="1:5" s="11" customFormat="1" ht="90" x14ac:dyDescent="0.25">
      <c r="A20" s="7">
        <v>2.5</v>
      </c>
      <c r="B20" s="5" t="s">
        <v>201</v>
      </c>
      <c r="C20" s="7" t="s">
        <v>649</v>
      </c>
      <c r="D20" s="7" t="s">
        <v>142</v>
      </c>
      <c r="E20" s="7" t="s">
        <v>648</v>
      </c>
    </row>
    <row r="21" spans="1:5" s="11" customFormat="1" ht="60" x14ac:dyDescent="0.25">
      <c r="A21" s="7">
        <v>2.6</v>
      </c>
      <c r="B21" s="5" t="s">
        <v>203</v>
      </c>
      <c r="C21" s="7" t="s">
        <v>650</v>
      </c>
      <c r="D21" s="7" t="s">
        <v>142</v>
      </c>
      <c r="E21" s="7" t="s">
        <v>648</v>
      </c>
    </row>
    <row r="22" spans="1:5" s="11" customFormat="1" ht="90" x14ac:dyDescent="0.25">
      <c r="A22" s="7">
        <v>2.7</v>
      </c>
      <c r="B22" s="5" t="s">
        <v>205</v>
      </c>
      <c r="C22" s="7" t="s">
        <v>651</v>
      </c>
      <c r="D22" s="7" t="s">
        <v>142</v>
      </c>
      <c r="E22" s="7" t="s">
        <v>648</v>
      </c>
    </row>
    <row r="23" spans="1:5" s="11" customFormat="1" ht="60" x14ac:dyDescent="0.25">
      <c r="A23" s="7">
        <v>2.8</v>
      </c>
      <c r="B23" s="5" t="s">
        <v>211</v>
      </c>
      <c r="C23" s="7" t="s">
        <v>656</v>
      </c>
      <c r="D23" s="7" t="s">
        <v>142</v>
      </c>
      <c r="E23" s="7" t="s">
        <v>648</v>
      </c>
    </row>
    <row r="24" spans="1:5" s="11" customFormat="1" ht="45" x14ac:dyDescent="0.25">
      <c r="A24" s="7">
        <v>2.9</v>
      </c>
      <c r="B24" s="5" t="s">
        <v>213</v>
      </c>
      <c r="C24" s="7" t="s">
        <v>214</v>
      </c>
      <c r="D24" s="7" t="s">
        <v>142</v>
      </c>
      <c r="E24" s="7" t="s">
        <v>648</v>
      </c>
    </row>
    <row r="25" spans="1:5" s="11" customFormat="1" ht="75" x14ac:dyDescent="0.25">
      <c r="A25" s="72">
        <v>2.1</v>
      </c>
      <c r="B25" s="5" t="s">
        <v>235</v>
      </c>
      <c r="C25" s="7" t="s">
        <v>657</v>
      </c>
      <c r="D25" s="7" t="s">
        <v>142</v>
      </c>
      <c r="E25" s="7" t="s">
        <v>648</v>
      </c>
    </row>
    <row r="26" spans="1:5" s="11" customFormat="1" ht="30" x14ac:dyDescent="0.25">
      <c r="A26" s="7">
        <v>2.11</v>
      </c>
      <c r="B26" s="5" t="s">
        <v>237</v>
      </c>
      <c r="C26" s="7" t="s">
        <v>658</v>
      </c>
      <c r="D26" s="7" t="s">
        <v>142</v>
      </c>
      <c r="E26" s="7" t="s">
        <v>648</v>
      </c>
    </row>
    <row r="27" spans="1:5" s="11" customFormat="1" ht="30" x14ac:dyDescent="0.25">
      <c r="A27" s="7">
        <v>2.12</v>
      </c>
      <c r="B27" s="5" t="s">
        <v>239</v>
      </c>
      <c r="C27" s="7" t="s">
        <v>216</v>
      </c>
      <c r="D27" s="7" t="s">
        <v>142</v>
      </c>
      <c r="E27" s="7" t="s">
        <v>648</v>
      </c>
    </row>
    <row r="28" spans="1:5" s="11" customFormat="1" ht="75" x14ac:dyDescent="0.25">
      <c r="A28" s="7">
        <v>2.13</v>
      </c>
      <c r="B28" s="5" t="s">
        <v>240</v>
      </c>
      <c r="C28" s="7" t="s">
        <v>659</v>
      </c>
      <c r="D28" s="7" t="s">
        <v>142</v>
      </c>
      <c r="E28" s="7" t="s">
        <v>648</v>
      </c>
    </row>
    <row r="29" spans="1:5" s="11" customFormat="1" ht="45" x14ac:dyDescent="0.25">
      <c r="A29" s="7">
        <v>2.14</v>
      </c>
      <c r="B29" s="5" t="s">
        <v>241</v>
      </c>
      <c r="C29" s="7" t="s">
        <v>660</v>
      </c>
      <c r="D29" s="7" t="s">
        <v>142</v>
      </c>
      <c r="E29" s="7" t="s">
        <v>648</v>
      </c>
    </row>
    <row r="30" spans="1:5" s="11" customFormat="1" ht="23.25" customHeight="1" x14ac:dyDescent="0.25">
      <c r="A30" s="7">
        <v>2.15</v>
      </c>
      <c r="B30" s="5" t="s">
        <v>242</v>
      </c>
      <c r="C30" s="7" t="s">
        <v>661</v>
      </c>
      <c r="D30" s="7" t="s">
        <v>142</v>
      </c>
      <c r="E30" s="7" t="s">
        <v>648</v>
      </c>
    </row>
    <row r="31" spans="1:5" s="11" customFormat="1" ht="45" x14ac:dyDescent="0.25">
      <c r="A31" s="7">
        <v>2.16</v>
      </c>
      <c r="B31" s="5" t="s">
        <v>244</v>
      </c>
      <c r="C31" s="7" t="s">
        <v>662</v>
      </c>
      <c r="D31" s="7" t="s">
        <v>142</v>
      </c>
      <c r="E31" s="7" t="s">
        <v>648</v>
      </c>
    </row>
    <row r="32" spans="1:5" s="11" customFormat="1" ht="30" x14ac:dyDescent="0.25">
      <c r="A32" s="7">
        <v>2.17</v>
      </c>
      <c r="B32" s="5" t="s">
        <v>246</v>
      </c>
      <c r="C32" s="7" t="s">
        <v>663</v>
      </c>
      <c r="D32" s="7" t="s">
        <v>142</v>
      </c>
      <c r="E32" s="7" t="s">
        <v>648</v>
      </c>
    </row>
    <row r="33" spans="1:5" s="11" customFormat="1" ht="45" x14ac:dyDescent="0.25">
      <c r="A33" s="7">
        <v>2.1800000000000002</v>
      </c>
      <c r="B33" s="5" t="s">
        <v>215</v>
      </c>
      <c r="C33" s="7" t="s">
        <v>216</v>
      </c>
      <c r="D33" s="7" t="s">
        <v>142</v>
      </c>
      <c r="E33" s="7" t="s">
        <v>648</v>
      </c>
    </row>
    <row r="34" spans="1:5" s="11" customFormat="1" ht="75" x14ac:dyDescent="0.25">
      <c r="A34" s="7">
        <v>2.19</v>
      </c>
      <c r="B34" s="5" t="s">
        <v>217</v>
      </c>
      <c r="C34" s="7" t="s">
        <v>664</v>
      </c>
      <c r="D34" s="7" t="s">
        <v>142</v>
      </c>
      <c r="E34" s="7" t="s">
        <v>648</v>
      </c>
    </row>
    <row r="35" spans="1:5" s="11" customFormat="1" ht="30" x14ac:dyDescent="0.25">
      <c r="A35" s="72">
        <v>2.2000000000000002</v>
      </c>
      <c r="B35" s="5" t="s">
        <v>219</v>
      </c>
      <c r="C35" s="7" t="s">
        <v>665</v>
      </c>
      <c r="D35" s="7" t="s">
        <v>142</v>
      </c>
      <c r="E35" s="7" t="s">
        <v>648</v>
      </c>
    </row>
    <row r="36" spans="1:5" s="11" customFormat="1" ht="30" x14ac:dyDescent="0.25">
      <c r="A36" s="7">
        <v>2.21</v>
      </c>
      <c r="B36" s="5" t="s">
        <v>221</v>
      </c>
      <c r="C36" s="7" t="s">
        <v>222</v>
      </c>
      <c r="D36" s="7" t="s">
        <v>142</v>
      </c>
      <c r="E36" s="7" t="s">
        <v>648</v>
      </c>
    </row>
    <row r="37" spans="1:5" s="11" customFormat="1" ht="45" x14ac:dyDescent="0.25">
      <c r="A37" s="7">
        <v>2.2200000000000002</v>
      </c>
      <c r="B37" s="5" t="s">
        <v>223</v>
      </c>
      <c r="C37" s="7" t="s">
        <v>224</v>
      </c>
      <c r="D37" s="7" t="s">
        <v>142</v>
      </c>
      <c r="E37" s="7" t="s">
        <v>648</v>
      </c>
    </row>
    <row r="38" spans="1:5" s="11" customFormat="1" ht="75" x14ac:dyDescent="0.25">
      <c r="A38" s="7">
        <v>2.23</v>
      </c>
      <c r="B38" s="5" t="s">
        <v>225</v>
      </c>
      <c r="C38" s="7" t="s">
        <v>226</v>
      </c>
      <c r="D38" s="7" t="s">
        <v>142</v>
      </c>
      <c r="E38" s="7" t="s">
        <v>648</v>
      </c>
    </row>
    <row r="39" spans="1:5" s="11" customFormat="1" ht="75" x14ac:dyDescent="0.25">
      <c r="A39" s="7">
        <v>2.2400000000000002</v>
      </c>
      <c r="B39" s="5" t="s">
        <v>227</v>
      </c>
      <c r="C39" s="7" t="s">
        <v>666</v>
      </c>
      <c r="D39" s="7" t="s">
        <v>142</v>
      </c>
      <c r="E39" s="7" t="s">
        <v>648</v>
      </c>
    </row>
    <row r="40" spans="1:5" s="11" customFormat="1" ht="30" x14ac:dyDescent="0.25">
      <c r="A40" s="7">
        <v>2.25</v>
      </c>
      <c r="B40" s="5" t="s">
        <v>228</v>
      </c>
      <c r="C40" s="7" t="s">
        <v>665</v>
      </c>
      <c r="D40" s="7" t="s">
        <v>142</v>
      </c>
      <c r="E40" s="7" t="s">
        <v>648</v>
      </c>
    </row>
    <row r="41" spans="1:5" s="11" customFormat="1" ht="45" x14ac:dyDescent="0.25">
      <c r="A41" s="7">
        <v>2.2599999999999998</v>
      </c>
      <c r="B41" s="5" t="s">
        <v>230</v>
      </c>
      <c r="C41" s="7" t="s">
        <v>667</v>
      </c>
      <c r="D41" s="7" t="s">
        <v>142</v>
      </c>
      <c r="E41" s="7" t="s">
        <v>648</v>
      </c>
    </row>
    <row r="42" spans="1:5" s="11" customFormat="1" ht="45" x14ac:dyDescent="0.25">
      <c r="A42" s="7">
        <v>2.27</v>
      </c>
      <c r="B42" s="5" t="s">
        <v>232</v>
      </c>
      <c r="C42" s="7" t="s">
        <v>668</v>
      </c>
      <c r="D42" s="7" t="s">
        <v>142</v>
      </c>
      <c r="E42" s="7" t="s">
        <v>648</v>
      </c>
    </row>
    <row r="43" spans="1:5" s="11" customFormat="1" ht="30" x14ac:dyDescent="0.25">
      <c r="A43" s="7">
        <v>2.2799999999999998</v>
      </c>
      <c r="B43" s="5" t="s">
        <v>234</v>
      </c>
      <c r="C43" s="7" t="s">
        <v>665</v>
      </c>
      <c r="D43" s="7" t="s">
        <v>142</v>
      </c>
      <c r="E43" s="7" t="s">
        <v>648</v>
      </c>
    </row>
    <row r="44" spans="1:5" ht="23.25" customHeight="1" x14ac:dyDescent="0.25">
      <c r="A44" s="25">
        <v>3</v>
      </c>
      <c r="B44" s="9" t="s">
        <v>647</v>
      </c>
      <c r="C44" s="7"/>
      <c r="D44" s="7"/>
      <c r="E44" s="7"/>
    </row>
    <row r="45" spans="1:5" s="87" customFormat="1" ht="45" x14ac:dyDescent="0.25">
      <c r="A45" s="85">
        <v>3.1</v>
      </c>
      <c r="B45" s="86" t="s">
        <v>631</v>
      </c>
      <c r="C45" s="85" t="s">
        <v>251</v>
      </c>
      <c r="D45" s="85" t="s">
        <v>142</v>
      </c>
      <c r="E45" s="85" t="s">
        <v>632</v>
      </c>
    </row>
    <row r="46" spans="1:5" s="87" customFormat="1" ht="60" x14ac:dyDescent="0.25">
      <c r="A46" s="85">
        <v>3.2</v>
      </c>
      <c r="B46" s="86" t="s">
        <v>248</v>
      </c>
      <c r="C46" s="85" t="s">
        <v>249</v>
      </c>
      <c r="D46" s="85" t="s">
        <v>142</v>
      </c>
      <c r="E46" s="85" t="s">
        <v>633</v>
      </c>
    </row>
    <row r="47" spans="1:5" s="87" customFormat="1" ht="30" x14ac:dyDescent="0.25">
      <c r="A47" s="85">
        <v>3.3</v>
      </c>
      <c r="B47" s="86" t="s">
        <v>250</v>
      </c>
      <c r="C47" s="85" t="s">
        <v>251</v>
      </c>
      <c r="D47" s="85" t="s">
        <v>142</v>
      </c>
      <c r="E47" s="85" t="s">
        <v>634</v>
      </c>
    </row>
    <row r="48" spans="1:5" s="87" customFormat="1" ht="30" x14ac:dyDescent="0.25">
      <c r="A48" s="85">
        <v>3.4</v>
      </c>
      <c r="B48" s="86" t="s">
        <v>252</v>
      </c>
      <c r="C48" s="85" t="s">
        <v>157</v>
      </c>
      <c r="D48" s="85" t="s">
        <v>124</v>
      </c>
      <c r="E48" s="85" t="s">
        <v>635</v>
      </c>
    </row>
    <row r="49" spans="1:5" s="87" customFormat="1" ht="30" x14ac:dyDescent="0.25">
      <c r="A49" s="85">
        <v>3.5</v>
      </c>
      <c r="B49" s="86" t="s">
        <v>636</v>
      </c>
      <c r="C49" s="85" t="s">
        <v>560</v>
      </c>
      <c r="D49" s="85" t="s">
        <v>142</v>
      </c>
      <c r="E49" s="85" t="s">
        <v>635</v>
      </c>
    </row>
    <row r="50" spans="1:5" s="87" customFormat="1" ht="30" x14ac:dyDescent="0.25">
      <c r="A50" s="85">
        <v>3.6</v>
      </c>
      <c r="B50" s="84" t="s">
        <v>253</v>
      </c>
      <c r="C50" s="85" t="s">
        <v>254</v>
      </c>
      <c r="D50" s="85" t="s">
        <v>142</v>
      </c>
      <c r="E50" s="85" t="s">
        <v>635</v>
      </c>
    </row>
    <row r="51" spans="1:5" s="87" customFormat="1" ht="23.25" customHeight="1" x14ac:dyDescent="0.25">
      <c r="A51" s="85">
        <v>3.7</v>
      </c>
      <c r="B51" s="84" t="s">
        <v>255</v>
      </c>
      <c r="C51" s="85" t="s">
        <v>256</v>
      </c>
      <c r="D51" s="85" t="s">
        <v>142</v>
      </c>
      <c r="E51" s="85" t="s">
        <v>634</v>
      </c>
    </row>
    <row r="52" spans="1:5" s="87" customFormat="1" ht="30" x14ac:dyDescent="0.25">
      <c r="A52" s="85">
        <v>3.8</v>
      </c>
      <c r="B52" s="84" t="s">
        <v>257</v>
      </c>
      <c r="C52" s="85" t="s">
        <v>258</v>
      </c>
      <c r="D52" s="85" t="s">
        <v>142</v>
      </c>
      <c r="E52" s="85" t="s">
        <v>633</v>
      </c>
    </row>
    <row r="53" spans="1:5" s="87" customFormat="1" ht="60" x14ac:dyDescent="0.25">
      <c r="A53" s="85">
        <v>3.9</v>
      </c>
      <c r="B53" s="84" t="s">
        <v>259</v>
      </c>
      <c r="C53" s="85" t="s">
        <v>260</v>
      </c>
      <c r="D53" s="85" t="s">
        <v>142</v>
      </c>
      <c r="E53" s="85" t="s">
        <v>637</v>
      </c>
    </row>
    <row r="54" spans="1:5" s="87" customFormat="1" ht="60" x14ac:dyDescent="0.25">
      <c r="A54" s="96">
        <v>3.1</v>
      </c>
      <c r="B54" s="97" t="s">
        <v>638</v>
      </c>
      <c r="C54" s="98" t="s">
        <v>261</v>
      </c>
      <c r="D54" s="98" t="s">
        <v>142</v>
      </c>
      <c r="E54" s="98" t="s">
        <v>639</v>
      </c>
    </row>
    <row r="55" spans="1:5" s="87" customFormat="1" ht="30" x14ac:dyDescent="0.25">
      <c r="A55" s="85">
        <v>3.11</v>
      </c>
      <c r="B55" s="97" t="s">
        <v>262</v>
      </c>
      <c r="C55" s="98" t="s">
        <v>263</v>
      </c>
      <c r="D55" s="98" t="s">
        <v>142</v>
      </c>
      <c r="E55" s="98" t="s">
        <v>640</v>
      </c>
    </row>
    <row r="56" spans="1:5" s="87" customFormat="1" ht="30" x14ac:dyDescent="0.25">
      <c r="A56" s="85">
        <v>3.12</v>
      </c>
      <c r="B56" s="97" t="s">
        <v>264</v>
      </c>
      <c r="C56" s="98" t="s">
        <v>265</v>
      </c>
      <c r="D56" s="98" t="s">
        <v>142</v>
      </c>
      <c r="E56" s="98" t="s">
        <v>639</v>
      </c>
    </row>
    <row r="57" spans="1:5" s="87" customFormat="1" ht="45" x14ac:dyDescent="0.25">
      <c r="A57" s="85">
        <v>3.13</v>
      </c>
      <c r="B57" s="99" t="s">
        <v>645</v>
      </c>
      <c r="C57" s="100" t="s">
        <v>641</v>
      </c>
      <c r="D57" s="100" t="s">
        <v>142</v>
      </c>
      <c r="E57" s="100" t="s">
        <v>639</v>
      </c>
    </row>
    <row r="58" spans="1:5" s="87" customFormat="1" ht="45" x14ac:dyDescent="0.25">
      <c r="A58" s="85">
        <v>3.14</v>
      </c>
      <c r="B58" s="99" t="s">
        <v>646</v>
      </c>
      <c r="C58" s="100" t="s">
        <v>642</v>
      </c>
      <c r="D58" s="100" t="s">
        <v>142</v>
      </c>
      <c r="E58" s="100" t="s">
        <v>639</v>
      </c>
    </row>
    <row r="59" spans="1:5" s="87" customFormat="1" ht="21.75" customHeight="1" x14ac:dyDescent="0.25">
      <c r="A59" s="85">
        <v>3.15</v>
      </c>
      <c r="B59" s="99" t="s">
        <v>643</v>
      </c>
      <c r="C59" s="100" t="s">
        <v>644</v>
      </c>
      <c r="D59" s="100" t="s">
        <v>142</v>
      </c>
      <c r="E59" s="100" t="s">
        <v>639</v>
      </c>
    </row>
    <row r="60" spans="1:5" ht="24.75" customHeight="1" x14ac:dyDescent="0.25">
      <c r="A60" s="25">
        <v>4</v>
      </c>
      <c r="B60" s="9" t="s">
        <v>740</v>
      </c>
      <c r="C60" s="7"/>
      <c r="D60" s="7"/>
      <c r="E60" s="7"/>
    </row>
    <row r="61" spans="1:5" ht="45" x14ac:dyDescent="0.25">
      <c r="A61" s="7">
        <v>4.0999999999999996</v>
      </c>
      <c r="B61" s="48" t="s">
        <v>266</v>
      </c>
      <c r="C61" s="95" t="s">
        <v>267</v>
      </c>
      <c r="D61" s="30" t="s">
        <v>268</v>
      </c>
      <c r="E61" s="7" t="s">
        <v>675</v>
      </c>
    </row>
    <row r="62" spans="1:5" ht="30" x14ac:dyDescent="0.25">
      <c r="A62" s="7">
        <v>4.2</v>
      </c>
      <c r="B62" s="48" t="s">
        <v>269</v>
      </c>
      <c r="C62" s="95" t="s">
        <v>270</v>
      </c>
      <c r="D62" s="30" t="s">
        <v>268</v>
      </c>
      <c r="E62" s="7" t="s">
        <v>675</v>
      </c>
    </row>
    <row r="63" spans="1:5" ht="30" x14ac:dyDescent="0.25">
      <c r="A63" s="7">
        <v>4.3</v>
      </c>
      <c r="B63" s="48" t="s">
        <v>271</v>
      </c>
      <c r="C63" s="30" t="s">
        <v>272</v>
      </c>
      <c r="D63" s="30" t="s">
        <v>273</v>
      </c>
      <c r="E63" s="7" t="s">
        <v>675</v>
      </c>
    </row>
    <row r="64" spans="1:5" ht="30" x14ac:dyDescent="0.25">
      <c r="A64" s="7">
        <v>4.4000000000000004</v>
      </c>
      <c r="B64" s="48" t="s">
        <v>274</v>
      </c>
      <c r="C64" s="30" t="s">
        <v>275</v>
      </c>
      <c r="D64" s="30" t="s">
        <v>268</v>
      </c>
      <c r="E64" s="7" t="s">
        <v>675</v>
      </c>
    </row>
    <row r="65" spans="1:5" ht="90" x14ac:dyDescent="0.25">
      <c r="A65" s="7">
        <v>4.5</v>
      </c>
      <c r="B65" s="48" t="s">
        <v>276</v>
      </c>
      <c r="C65" s="95" t="s">
        <v>277</v>
      </c>
      <c r="D65" s="30" t="s">
        <v>268</v>
      </c>
      <c r="E65" s="7" t="s">
        <v>675</v>
      </c>
    </row>
    <row r="66" spans="1:5" ht="30" x14ac:dyDescent="0.25">
      <c r="A66" s="7">
        <v>4.5999999999999996</v>
      </c>
      <c r="B66" s="8" t="s">
        <v>278</v>
      </c>
      <c r="C66" s="7" t="s">
        <v>279</v>
      </c>
      <c r="D66" s="7" t="s">
        <v>268</v>
      </c>
      <c r="E66" s="7" t="s">
        <v>675</v>
      </c>
    </row>
    <row r="67" spans="1:5" ht="30" x14ac:dyDescent="0.25">
      <c r="A67" s="7">
        <v>4.7</v>
      </c>
      <c r="B67" s="8" t="s">
        <v>280</v>
      </c>
      <c r="C67" s="7" t="s">
        <v>281</v>
      </c>
      <c r="D67" s="7" t="s">
        <v>268</v>
      </c>
      <c r="E67" s="7" t="s">
        <v>675</v>
      </c>
    </row>
    <row r="68" spans="1:5" ht="45" x14ac:dyDescent="0.25">
      <c r="A68" s="7">
        <v>4.8</v>
      </c>
      <c r="B68" s="8" t="s">
        <v>282</v>
      </c>
      <c r="C68" s="7" t="s">
        <v>283</v>
      </c>
      <c r="D68" s="7" t="s">
        <v>268</v>
      </c>
      <c r="E68" s="7" t="s">
        <v>675</v>
      </c>
    </row>
    <row r="69" spans="1:5" ht="45" x14ac:dyDescent="0.25">
      <c r="A69" s="7">
        <v>4.9000000000000004</v>
      </c>
      <c r="B69" s="49" t="s">
        <v>284</v>
      </c>
      <c r="C69" s="30" t="s">
        <v>285</v>
      </c>
      <c r="D69" s="30" t="s">
        <v>268</v>
      </c>
      <c r="E69" s="7" t="s">
        <v>675</v>
      </c>
    </row>
    <row r="70" spans="1:5" ht="45" x14ac:dyDescent="0.25">
      <c r="A70" s="72">
        <v>4.0999999999999996</v>
      </c>
      <c r="B70" s="48" t="s">
        <v>286</v>
      </c>
      <c r="C70" s="95" t="s">
        <v>287</v>
      </c>
      <c r="D70" s="30" t="s">
        <v>268</v>
      </c>
      <c r="E70" s="7" t="s">
        <v>675</v>
      </c>
    </row>
    <row r="71" spans="1:5" ht="30" x14ac:dyDescent="0.25">
      <c r="A71" s="7">
        <v>4.1100000000000003</v>
      </c>
      <c r="B71" s="48" t="s">
        <v>288</v>
      </c>
      <c r="C71" s="30" t="s">
        <v>120</v>
      </c>
      <c r="D71" s="30" t="s">
        <v>268</v>
      </c>
      <c r="E71" s="7" t="s">
        <v>675</v>
      </c>
    </row>
    <row r="72" spans="1:5" ht="30" x14ac:dyDescent="0.25">
      <c r="A72" s="7">
        <v>4.12</v>
      </c>
      <c r="B72" s="48" t="s">
        <v>289</v>
      </c>
      <c r="C72" s="30" t="s">
        <v>290</v>
      </c>
      <c r="D72" s="30" t="s">
        <v>268</v>
      </c>
      <c r="E72" s="7" t="s">
        <v>675</v>
      </c>
    </row>
    <row r="73" spans="1:5" ht="45" x14ac:dyDescent="0.25">
      <c r="A73" s="7">
        <v>4.13</v>
      </c>
      <c r="B73" s="48" t="s">
        <v>291</v>
      </c>
      <c r="C73" s="30" t="s">
        <v>120</v>
      </c>
      <c r="D73" s="30" t="s">
        <v>268</v>
      </c>
      <c r="E73" s="7" t="s">
        <v>675</v>
      </c>
    </row>
    <row r="74" spans="1:5" ht="35.25" customHeight="1" x14ac:dyDescent="0.25">
      <c r="A74" s="25">
        <v>5</v>
      </c>
      <c r="B74" s="9" t="s">
        <v>431</v>
      </c>
      <c r="C74" s="7"/>
      <c r="D74" s="7"/>
      <c r="E74" s="7"/>
    </row>
    <row r="75" spans="1:5" ht="33.75" customHeight="1" x14ac:dyDescent="0.25">
      <c r="A75" s="7">
        <v>5.0999999999999996</v>
      </c>
      <c r="B75" s="5" t="s">
        <v>292</v>
      </c>
      <c r="C75" s="7" t="s">
        <v>293</v>
      </c>
      <c r="D75" s="7" t="s">
        <v>268</v>
      </c>
      <c r="E75" s="7" t="s">
        <v>417</v>
      </c>
    </row>
    <row r="76" spans="1:5" ht="60" x14ac:dyDescent="0.25">
      <c r="A76" s="7">
        <v>5.2</v>
      </c>
      <c r="B76" s="8" t="s">
        <v>294</v>
      </c>
      <c r="C76" s="7" t="s">
        <v>200</v>
      </c>
      <c r="D76" s="7" t="s">
        <v>268</v>
      </c>
      <c r="E76" s="7" t="s">
        <v>417</v>
      </c>
    </row>
    <row r="77" spans="1:5" ht="45" x14ac:dyDescent="0.25">
      <c r="A77" s="7">
        <v>5.3</v>
      </c>
      <c r="B77" s="8" t="s">
        <v>295</v>
      </c>
      <c r="C77" s="7" t="s">
        <v>275</v>
      </c>
      <c r="D77" s="7" t="s">
        <v>268</v>
      </c>
      <c r="E77" s="7" t="s">
        <v>417</v>
      </c>
    </row>
    <row r="78" spans="1:5" ht="45" x14ac:dyDescent="0.25">
      <c r="A78" s="7">
        <v>5.4</v>
      </c>
      <c r="B78" s="8" t="s">
        <v>296</v>
      </c>
      <c r="C78" s="7" t="s">
        <v>297</v>
      </c>
      <c r="D78" s="7" t="s">
        <v>268</v>
      </c>
      <c r="E78" s="7" t="s">
        <v>417</v>
      </c>
    </row>
    <row r="79" spans="1:5" ht="34.5" customHeight="1" x14ac:dyDescent="0.25">
      <c r="A79" s="7">
        <v>5.5</v>
      </c>
      <c r="B79" s="8" t="s">
        <v>418</v>
      </c>
      <c r="C79" s="7" t="s">
        <v>299</v>
      </c>
      <c r="D79" s="7" t="s">
        <v>268</v>
      </c>
      <c r="E79" s="7" t="s">
        <v>417</v>
      </c>
    </row>
    <row r="80" spans="1:5" ht="35.25" customHeight="1" x14ac:dyDescent="0.25">
      <c r="A80" s="7">
        <v>5.6</v>
      </c>
      <c r="B80" s="8" t="s">
        <v>300</v>
      </c>
      <c r="C80" s="7" t="s">
        <v>301</v>
      </c>
      <c r="D80" s="7" t="s">
        <v>268</v>
      </c>
      <c r="E80" s="7" t="s">
        <v>417</v>
      </c>
    </row>
    <row r="81" spans="1:5" ht="36.75" customHeight="1" x14ac:dyDescent="0.25">
      <c r="A81" s="7">
        <v>5.7</v>
      </c>
      <c r="B81" s="8" t="s">
        <v>302</v>
      </c>
      <c r="C81" s="7" t="s">
        <v>301</v>
      </c>
      <c r="D81" s="7" t="s">
        <v>268</v>
      </c>
      <c r="E81" s="7" t="s">
        <v>417</v>
      </c>
    </row>
    <row r="82" spans="1:5" ht="34.5" customHeight="1" x14ac:dyDescent="0.25">
      <c r="A82" s="7">
        <v>5.8</v>
      </c>
      <c r="B82" s="8" t="s">
        <v>303</v>
      </c>
      <c r="C82" s="7" t="s">
        <v>301</v>
      </c>
      <c r="D82" s="7" t="s">
        <v>268</v>
      </c>
      <c r="E82" s="7" t="s">
        <v>417</v>
      </c>
    </row>
    <row r="83" spans="1:5" ht="42" customHeight="1" x14ac:dyDescent="0.25">
      <c r="A83" s="7">
        <v>5.9</v>
      </c>
      <c r="B83" s="8" t="s">
        <v>304</v>
      </c>
      <c r="C83" s="7" t="s">
        <v>305</v>
      </c>
      <c r="D83" s="7" t="s">
        <v>268</v>
      </c>
      <c r="E83" s="7" t="s">
        <v>417</v>
      </c>
    </row>
    <row r="84" spans="1:5" s="13" customFormat="1" ht="24" customHeight="1" x14ac:dyDescent="0.2">
      <c r="A84" s="25">
        <v>6</v>
      </c>
      <c r="B84" s="17" t="s">
        <v>437</v>
      </c>
      <c r="C84" s="25"/>
      <c r="D84" s="25"/>
      <c r="E84" s="25"/>
    </row>
    <row r="85" spans="1:5" s="14" customFormat="1" ht="45" x14ac:dyDescent="0.25">
      <c r="A85" s="7">
        <v>6.1</v>
      </c>
      <c r="B85" s="8" t="s">
        <v>435</v>
      </c>
      <c r="C85" s="7" t="s">
        <v>307</v>
      </c>
      <c r="D85" s="7" t="s">
        <v>268</v>
      </c>
      <c r="E85" s="7" t="s">
        <v>432</v>
      </c>
    </row>
    <row r="86" spans="1:5" s="14" customFormat="1" ht="60" x14ac:dyDescent="0.25">
      <c r="A86" s="7">
        <v>6.2</v>
      </c>
      <c r="B86" s="8" t="s">
        <v>433</v>
      </c>
      <c r="C86" s="7" t="s">
        <v>309</v>
      </c>
      <c r="D86" s="7" t="s">
        <v>142</v>
      </c>
      <c r="E86" s="7" t="s">
        <v>432</v>
      </c>
    </row>
    <row r="87" spans="1:5" s="14" customFormat="1" ht="45" x14ac:dyDescent="0.25">
      <c r="A87" s="7">
        <v>6.3</v>
      </c>
      <c r="B87" s="8" t="s">
        <v>310</v>
      </c>
      <c r="C87" s="7" t="s">
        <v>311</v>
      </c>
      <c r="D87" s="7" t="s">
        <v>142</v>
      </c>
      <c r="E87" s="7" t="s">
        <v>432</v>
      </c>
    </row>
    <row r="88" spans="1:5" s="39" customFormat="1" ht="45" x14ac:dyDescent="0.25">
      <c r="A88" s="7">
        <v>6.4</v>
      </c>
      <c r="B88" s="8" t="s">
        <v>316</v>
      </c>
      <c r="C88" s="7" t="s">
        <v>317</v>
      </c>
      <c r="D88" s="7" t="s">
        <v>142</v>
      </c>
      <c r="E88" s="7" t="s">
        <v>432</v>
      </c>
    </row>
    <row r="89" spans="1:5" s="14" customFormat="1" ht="285" x14ac:dyDescent="0.25">
      <c r="A89" s="7">
        <v>6.5</v>
      </c>
      <c r="B89" s="8" t="s">
        <v>436</v>
      </c>
      <c r="C89" s="7" t="s">
        <v>434</v>
      </c>
      <c r="D89" s="7" t="s">
        <v>142</v>
      </c>
      <c r="E89" s="7" t="s">
        <v>432</v>
      </c>
    </row>
    <row r="90" spans="1:5" s="13" customFormat="1" ht="24" customHeight="1" x14ac:dyDescent="0.2">
      <c r="A90" s="2">
        <v>7</v>
      </c>
      <c r="B90" s="20" t="s">
        <v>407</v>
      </c>
      <c r="C90" s="21"/>
      <c r="D90" s="21"/>
      <c r="E90" s="21"/>
    </row>
    <row r="91" spans="1:5" ht="30" x14ac:dyDescent="0.25">
      <c r="A91" s="7">
        <v>7.1</v>
      </c>
      <c r="B91" s="8" t="s">
        <v>400</v>
      </c>
      <c r="C91" s="7" t="s">
        <v>185</v>
      </c>
      <c r="D91" s="16" t="s">
        <v>142</v>
      </c>
      <c r="E91" s="16" t="s">
        <v>401</v>
      </c>
    </row>
    <row r="92" spans="1:5" ht="24.75" customHeight="1" x14ac:dyDescent="0.25">
      <c r="A92" s="7">
        <v>7.2</v>
      </c>
      <c r="B92" s="8" t="s">
        <v>402</v>
      </c>
      <c r="C92" s="7" t="s">
        <v>120</v>
      </c>
      <c r="D92" s="16" t="s">
        <v>142</v>
      </c>
      <c r="E92" s="16" t="s">
        <v>403</v>
      </c>
    </row>
    <row r="93" spans="1:5" ht="45" x14ac:dyDescent="0.25">
      <c r="A93" s="7">
        <v>7.3</v>
      </c>
      <c r="B93" s="8" t="s">
        <v>404</v>
      </c>
      <c r="C93" s="7" t="s">
        <v>411</v>
      </c>
      <c r="D93" s="16" t="s">
        <v>142</v>
      </c>
      <c r="E93" s="7" t="s">
        <v>405</v>
      </c>
    </row>
    <row r="94" spans="1:5" ht="30" x14ac:dyDescent="0.25">
      <c r="A94" s="7">
        <v>7.4</v>
      </c>
      <c r="B94" s="8" t="s">
        <v>323</v>
      </c>
      <c r="C94" s="7" t="s">
        <v>408</v>
      </c>
      <c r="D94" s="16" t="s">
        <v>142</v>
      </c>
      <c r="E94" s="7" t="s">
        <v>406</v>
      </c>
    </row>
    <row r="95" spans="1:5" s="13" customFormat="1" ht="23.25" customHeight="1" x14ac:dyDescent="0.2">
      <c r="A95" s="25">
        <v>8</v>
      </c>
      <c r="B95" s="17" t="s">
        <v>384</v>
      </c>
      <c r="C95" s="25"/>
      <c r="D95" s="25"/>
      <c r="E95" s="25"/>
    </row>
    <row r="96" spans="1:5" ht="105" x14ac:dyDescent="0.25">
      <c r="A96" s="7">
        <v>8.1</v>
      </c>
      <c r="B96" s="5" t="s">
        <v>326</v>
      </c>
      <c r="C96" s="29" t="s">
        <v>327</v>
      </c>
      <c r="D96" s="7" t="s">
        <v>379</v>
      </c>
      <c r="E96" s="7" t="s">
        <v>380</v>
      </c>
    </row>
    <row r="97" spans="1:5" ht="21.75" customHeight="1" x14ac:dyDescent="0.25">
      <c r="A97" s="7">
        <v>8.1999999999999993</v>
      </c>
      <c r="B97" s="5" t="s">
        <v>328</v>
      </c>
      <c r="C97" s="29" t="s">
        <v>329</v>
      </c>
      <c r="D97" s="7" t="s">
        <v>379</v>
      </c>
      <c r="E97" s="7" t="s">
        <v>381</v>
      </c>
    </row>
    <row r="98" spans="1:5" ht="23.25" customHeight="1" x14ac:dyDescent="0.25">
      <c r="A98" s="7">
        <v>8.3000000000000007</v>
      </c>
      <c r="B98" s="5" t="s">
        <v>30</v>
      </c>
      <c r="C98" s="44">
        <v>1</v>
      </c>
      <c r="D98" s="7" t="s">
        <v>379</v>
      </c>
      <c r="E98" s="7" t="s">
        <v>381</v>
      </c>
    </row>
    <row r="99" spans="1:5" ht="30" x14ac:dyDescent="0.25">
      <c r="A99" s="7">
        <v>8.4</v>
      </c>
      <c r="B99" s="8" t="s">
        <v>330</v>
      </c>
      <c r="C99" s="29" t="s">
        <v>331</v>
      </c>
      <c r="D99" s="7" t="s">
        <v>379</v>
      </c>
      <c r="E99" s="7" t="s">
        <v>380</v>
      </c>
    </row>
    <row r="100" spans="1:5" ht="60" x14ac:dyDescent="0.25">
      <c r="A100" s="7">
        <v>8.5</v>
      </c>
      <c r="B100" s="5" t="s">
        <v>332</v>
      </c>
      <c r="C100" s="29" t="s">
        <v>333</v>
      </c>
      <c r="D100" s="7" t="s">
        <v>379</v>
      </c>
      <c r="E100" s="7" t="s">
        <v>382</v>
      </c>
    </row>
    <row r="101" spans="1:5" ht="60" x14ac:dyDescent="0.25">
      <c r="A101" s="7">
        <v>8.6</v>
      </c>
      <c r="B101" s="5" t="s">
        <v>334</v>
      </c>
      <c r="C101" s="29" t="s">
        <v>333</v>
      </c>
      <c r="D101" s="7" t="s">
        <v>379</v>
      </c>
      <c r="E101" s="7" t="s">
        <v>382</v>
      </c>
    </row>
    <row r="102" spans="1:5" ht="75" x14ac:dyDescent="0.25">
      <c r="A102" s="7">
        <v>8.6999999999999993</v>
      </c>
      <c r="B102" s="5" t="s">
        <v>335</v>
      </c>
      <c r="C102" s="29" t="s">
        <v>336</v>
      </c>
      <c r="D102" s="16">
        <v>46295</v>
      </c>
      <c r="E102" s="7" t="s">
        <v>380</v>
      </c>
    </row>
    <row r="103" spans="1:5" ht="30" x14ac:dyDescent="0.25">
      <c r="A103" s="7">
        <v>8.8000000000000007</v>
      </c>
      <c r="B103" s="5" t="s">
        <v>337</v>
      </c>
      <c r="C103" s="29" t="s">
        <v>338</v>
      </c>
      <c r="D103" s="16">
        <v>46295</v>
      </c>
      <c r="E103" s="7" t="s">
        <v>380</v>
      </c>
    </row>
    <row r="104" spans="1:5" ht="30" x14ac:dyDescent="0.25">
      <c r="A104" s="7">
        <v>8.9</v>
      </c>
      <c r="B104" s="5" t="s">
        <v>339</v>
      </c>
      <c r="C104" s="44">
        <v>1</v>
      </c>
      <c r="D104" s="7" t="s">
        <v>379</v>
      </c>
      <c r="E104" s="7" t="s">
        <v>380</v>
      </c>
    </row>
    <row r="105" spans="1:5" ht="60" x14ac:dyDescent="0.25">
      <c r="A105" s="45">
        <v>8.1</v>
      </c>
      <c r="B105" s="46" t="s">
        <v>340</v>
      </c>
      <c r="C105" s="29" t="s">
        <v>331</v>
      </c>
      <c r="D105" s="7" t="s">
        <v>379</v>
      </c>
      <c r="E105" s="7" t="s">
        <v>380</v>
      </c>
    </row>
    <row r="106" spans="1:5" ht="45" x14ac:dyDescent="0.25">
      <c r="A106" s="10">
        <v>8.11</v>
      </c>
      <c r="B106" s="46" t="s">
        <v>385</v>
      </c>
      <c r="C106" s="29" t="s">
        <v>331</v>
      </c>
      <c r="D106" s="7" t="s">
        <v>379</v>
      </c>
      <c r="E106" s="7" t="s">
        <v>383</v>
      </c>
    </row>
    <row r="107" spans="1:5" ht="22.5" customHeight="1" x14ac:dyDescent="0.25">
      <c r="A107" s="25">
        <v>9</v>
      </c>
      <c r="B107" s="17" t="s">
        <v>718</v>
      </c>
      <c r="C107" s="25"/>
      <c r="D107" s="25"/>
      <c r="E107" s="25"/>
    </row>
    <row r="108" spans="1:5" ht="60" x14ac:dyDescent="0.25">
      <c r="A108" s="7">
        <v>9.1</v>
      </c>
      <c r="B108" s="31" t="s">
        <v>712</v>
      </c>
      <c r="C108" s="92" t="s">
        <v>344</v>
      </c>
      <c r="D108" s="7" t="s">
        <v>142</v>
      </c>
      <c r="E108" s="7" t="s">
        <v>700</v>
      </c>
    </row>
    <row r="109" spans="1:5" ht="45" x14ac:dyDescent="0.25">
      <c r="A109" s="7">
        <v>9.1999999999999993</v>
      </c>
      <c r="B109" s="5" t="s">
        <v>345</v>
      </c>
      <c r="C109" s="90" t="s">
        <v>346</v>
      </c>
      <c r="D109" s="7" t="s">
        <v>701</v>
      </c>
      <c r="E109" s="7" t="s">
        <v>702</v>
      </c>
    </row>
    <row r="110" spans="1:5" ht="45" x14ac:dyDescent="0.25">
      <c r="A110" s="7">
        <v>9.3000000000000007</v>
      </c>
      <c r="B110" s="5" t="s">
        <v>713</v>
      </c>
      <c r="C110" s="90" t="s">
        <v>348</v>
      </c>
      <c r="D110" s="7" t="s">
        <v>701</v>
      </c>
      <c r="E110" s="7" t="s">
        <v>703</v>
      </c>
    </row>
    <row r="111" spans="1:5" ht="150" x14ac:dyDescent="0.25">
      <c r="A111" s="7">
        <v>9.4</v>
      </c>
      <c r="B111" s="89" t="s">
        <v>714</v>
      </c>
      <c r="C111" s="90" t="s">
        <v>704</v>
      </c>
      <c r="D111" s="7" t="s">
        <v>701</v>
      </c>
      <c r="E111" s="7" t="s">
        <v>705</v>
      </c>
    </row>
    <row r="112" spans="1:5" ht="135" x14ac:dyDescent="0.25">
      <c r="A112" s="7">
        <v>9.5</v>
      </c>
      <c r="B112" s="5" t="s">
        <v>715</v>
      </c>
      <c r="C112" s="90" t="s">
        <v>716</v>
      </c>
      <c r="D112" s="7" t="s">
        <v>701</v>
      </c>
      <c r="E112" s="7" t="s">
        <v>705</v>
      </c>
    </row>
    <row r="113" spans="1:5" ht="90" x14ac:dyDescent="0.25">
      <c r="A113" s="7">
        <v>9.6</v>
      </c>
      <c r="B113" s="5" t="s">
        <v>350</v>
      </c>
      <c r="C113" s="93" t="s">
        <v>351</v>
      </c>
      <c r="D113" s="7" t="s">
        <v>701</v>
      </c>
      <c r="E113" s="7" t="s">
        <v>706</v>
      </c>
    </row>
    <row r="114" spans="1:5" ht="90" x14ac:dyDescent="0.25">
      <c r="A114" s="7">
        <v>9.6999999999999993</v>
      </c>
      <c r="B114" s="91" t="s">
        <v>352</v>
      </c>
      <c r="C114" s="7" t="s">
        <v>353</v>
      </c>
      <c r="D114" s="7" t="s">
        <v>701</v>
      </c>
      <c r="E114" s="7" t="s">
        <v>686</v>
      </c>
    </row>
    <row r="115" spans="1:5" ht="45" x14ac:dyDescent="0.25">
      <c r="A115" s="7">
        <v>9.8000000000000007</v>
      </c>
      <c r="B115" s="5" t="s">
        <v>355</v>
      </c>
      <c r="C115" s="7" t="s">
        <v>356</v>
      </c>
      <c r="D115" s="7" t="s">
        <v>701</v>
      </c>
      <c r="E115" s="7" t="s">
        <v>707</v>
      </c>
    </row>
    <row r="116" spans="1:5" ht="75" x14ac:dyDescent="0.25">
      <c r="A116" s="7">
        <v>9.9</v>
      </c>
      <c r="B116" s="5" t="s">
        <v>708</v>
      </c>
      <c r="C116" s="7" t="s">
        <v>358</v>
      </c>
      <c r="D116" s="7" t="s">
        <v>701</v>
      </c>
      <c r="E116" s="7" t="s">
        <v>709</v>
      </c>
    </row>
    <row r="117" spans="1:5" ht="60" x14ac:dyDescent="0.25">
      <c r="A117" s="72">
        <v>9.1</v>
      </c>
      <c r="B117" s="5" t="s">
        <v>717</v>
      </c>
      <c r="C117" s="7" t="s">
        <v>710</v>
      </c>
      <c r="D117" s="7" t="s">
        <v>711</v>
      </c>
      <c r="E117" s="7" t="s">
        <v>432</v>
      </c>
    </row>
    <row r="118" spans="1:5" ht="27" customHeight="1" x14ac:dyDescent="0.25">
      <c r="A118" s="25">
        <v>10</v>
      </c>
      <c r="B118" s="17" t="s">
        <v>674</v>
      </c>
      <c r="C118" s="25"/>
      <c r="D118" s="25"/>
      <c r="E118" s="25"/>
    </row>
    <row r="119" spans="1:5" ht="30" x14ac:dyDescent="0.25">
      <c r="A119" s="7">
        <v>10.1</v>
      </c>
      <c r="B119" s="5" t="s">
        <v>360</v>
      </c>
      <c r="C119" s="88" t="s">
        <v>361</v>
      </c>
      <c r="D119" s="88" t="s">
        <v>672</v>
      </c>
      <c r="E119" s="7" t="s">
        <v>675</v>
      </c>
    </row>
    <row r="120" spans="1:5" ht="45" x14ac:dyDescent="0.25">
      <c r="A120" s="7">
        <v>10.199999999999999</v>
      </c>
      <c r="B120" s="5" t="s">
        <v>673</v>
      </c>
      <c r="C120" s="88" t="s">
        <v>157</v>
      </c>
      <c r="D120" s="88" t="s">
        <v>672</v>
      </c>
      <c r="E120" s="7" t="s">
        <v>675</v>
      </c>
    </row>
    <row r="121" spans="1:5" ht="45" x14ac:dyDescent="0.25">
      <c r="A121" s="7">
        <v>10.3</v>
      </c>
      <c r="B121" s="5" t="s">
        <v>363</v>
      </c>
      <c r="C121" s="88" t="s">
        <v>364</v>
      </c>
      <c r="D121" s="88" t="s">
        <v>672</v>
      </c>
      <c r="E121" s="7" t="s">
        <v>675</v>
      </c>
    </row>
    <row r="122" spans="1:5" ht="42" customHeight="1" x14ac:dyDescent="0.25">
      <c r="A122" s="7">
        <v>10.4</v>
      </c>
      <c r="B122" s="5" t="s">
        <v>676</v>
      </c>
      <c r="C122" s="7" t="s">
        <v>677</v>
      </c>
      <c r="D122" s="7" t="s">
        <v>672</v>
      </c>
      <c r="E122" s="7" t="s">
        <v>675</v>
      </c>
    </row>
    <row r="123" spans="1:5" ht="23.1" customHeight="1" x14ac:dyDescent="0.25">
      <c r="A123" s="14"/>
      <c r="B123" s="11"/>
      <c r="C123" s="14"/>
      <c r="D123" s="14"/>
      <c r="E123" s="14"/>
    </row>
    <row r="124" spans="1:5" ht="23.1" customHeight="1" x14ac:dyDescent="0.25">
      <c r="A124" s="14"/>
      <c r="B124" s="11"/>
      <c r="C124" s="14"/>
      <c r="D124" s="14"/>
      <c r="E124" s="14"/>
    </row>
    <row r="125" spans="1:5" ht="23.1" customHeight="1" x14ac:dyDescent="0.25">
      <c r="A125" s="14"/>
      <c r="B125" s="11"/>
      <c r="C125" s="14"/>
      <c r="D125" s="14"/>
      <c r="E125" s="14"/>
    </row>
    <row r="126" spans="1:5" ht="23.1" customHeight="1" x14ac:dyDescent="0.25">
      <c r="A126" s="14"/>
      <c r="B126" s="11"/>
      <c r="C126" s="14"/>
      <c r="D126" s="14"/>
      <c r="E126" s="14"/>
    </row>
    <row r="127" spans="1:5" ht="23.1" customHeight="1" x14ac:dyDescent="0.25">
      <c r="A127" s="14"/>
      <c r="B127" s="11"/>
      <c r="C127" s="14"/>
      <c r="D127" s="14"/>
      <c r="E127" s="14"/>
    </row>
    <row r="128" spans="1:5" x14ac:dyDescent="0.25">
      <c r="A128" s="14"/>
      <c r="B128" s="11"/>
      <c r="C128" s="14"/>
      <c r="D128" s="14"/>
      <c r="E128" s="14"/>
    </row>
    <row r="129" spans="1:5" x14ac:dyDescent="0.25">
      <c r="A129" s="14"/>
      <c r="B129" s="11"/>
      <c r="C129" s="14"/>
      <c r="D129" s="14"/>
      <c r="E129" s="14"/>
    </row>
    <row r="130" spans="1:5" x14ac:dyDescent="0.25">
      <c r="A130" s="14"/>
      <c r="B130" s="11"/>
      <c r="C130" s="14"/>
      <c r="D130" s="14"/>
      <c r="E130" s="14"/>
    </row>
    <row r="131" spans="1:5" x14ac:dyDescent="0.25">
      <c r="A131" s="14"/>
      <c r="B131" s="11"/>
      <c r="C131" s="14"/>
      <c r="D131" s="14"/>
      <c r="E131" s="14"/>
    </row>
    <row r="132" spans="1:5" x14ac:dyDescent="0.25">
      <c r="A132" s="14"/>
      <c r="B132" s="11"/>
      <c r="C132" s="14"/>
      <c r="D132" s="14"/>
      <c r="E132" s="14"/>
    </row>
    <row r="133" spans="1:5" x14ac:dyDescent="0.25">
      <c r="A133" s="14"/>
      <c r="B133" s="11"/>
      <c r="C133" s="14"/>
      <c r="D133" s="14"/>
      <c r="E133" s="14"/>
    </row>
    <row r="134" spans="1:5" x14ac:dyDescent="0.25">
      <c r="A134" s="14"/>
      <c r="B134" s="11"/>
      <c r="C134" s="14"/>
      <c r="D134" s="14"/>
      <c r="E134" s="14"/>
    </row>
    <row r="135" spans="1:5" x14ac:dyDescent="0.25">
      <c r="A135" s="14"/>
      <c r="B135" s="11"/>
      <c r="C135" s="14"/>
      <c r="D135" s="14"/>
      <c r="E135" s="14"/>
    </row>
    <row r="136" spans="1:5" x14ac:dyDescent="0.25">
      <c r="A136" s="14"/>
      <c r="B136" s="11"/>
      <c r="C136" s="14"/>
      <c r="D136" s="14"/>
      <c r="E136" s="14"/>
    </row>
    <row r="137" spans="1:5" x14ac:dyDescent="0.25">
      <c r="A137" s="14"/>
      <c r="B137" s="11"/>
      <c r="C137" s="14"/>
      <c r="D137" s="14"/>
      <c r="E137" s="14"/>
    </row>
    <row r="138" spans="1:5" x14ac:dyDescent="0.25">
      <c r="A138" s="14"/>
      <c r="B138" s="11"/>
      <c r="C138" s="14"/>
      <c r="D138" s="14"/>
      <c r="E138" s="14"/>
    </row>
    <row r="139" spans="1:5" x14ac:dyDescent="0.25">
      <c r="A139" s="14"/>
      <c r="B139" s="11"/>
      <c r="C139" s="14"/>
      <c r="D139" s="14"/>
      <c r="E139" s="14"/>
    </row>
    <row r="140" spans="1:5" x14ac:dyDescent="0.25">
      <c r="A140" s="14"/>
      <c r="B140" s="11"/>
      <c r="C140" s="14"/>
      <c r="D140" s="14"/>
      <c r="E140" s="14"/>
    </row>
    <row r="141" spans="1:5" x14ac:dyDescent="0.25">
      <c r="A141" s="14"/>
      <c r="B141" s="11"/>
      <c r="C141" s="14"/>
      <c r="D141" s="14"/>
      <c r="E141" s="14"/>
    </row>
    <row r="142" spans="1:5" x14ac:dyDescent="0.25">
      <c r="A142" s="14"/>
      <c r="B142" s="11"/>
      <c r="C142" s="14"/>
      <c r="D142" s="14"/>
      <c r="E142" s="14"/>
    </row>
    <row r="143" spans="1:5" x14ac:dyDescent="0.25">
      <c r="A143" s="14"/>
      <c r="B143" s="11"/>
      <c r="C143" s="14"/>
      <c r="D143" s="14"/>
      <c r="E143" s="14"/>
    </row>
    <row r="144" spans="1:5" x14ac:dyDescent="0.25">
      <c r="A144" s="14"/>
      <c r="B144" s="11"/>
      <c r="C144" s="14"/>
      <c r="D144" s="14"/>
      <c r="E144" s="14"/>
    </row>
    <row r="145" spans="1:5" x14ac:dyDescent="0.25">
      <c r="A145" s="14"/>
      <c r="B145" s="11"/>
      <c r="C145" s="14"/>
      <c r="D145" s="14"/>
      <c r="E145" s="14"/>
    </row>
    <row r="146" spans="1:5" x14ac:dyDescent="0.25">
      <c r="A146" s="14"/>
      <c r="B146" s="11"/>
      <c r="C146" s="14"/>
      <c r="D146" s="14"/>
      <c r="E146" s="14"/>
    </row>
    <row r="147" spans="1:5" x14ac:dyDescent="0.25">
      <c r="A147" s="14"/>
      <c r="B147" s="11"/>
      <c r="C147" s="14"/>
      <c r="D147" s="14"/>
      <c r="E147" s="14"/>
    </row>
    <row r="148" spans="1:5" x14ac:dyDescent="0.25">
      <c r="A148" s="14"/>
      <c r="B148" s="11"/>
      <c r="C148" s="14"/>
      <c r="D148" s="14"/>
      <c r="E148" s="14"/>
    </row>
    <row r="149" spans="1:5" x14ac:dyDescent="0.25">
      <c r="A149" s="14"/>
      <c r="B149" s="11"/>
      <c r="C149" s="14"/>
      <c r="D149" s="14"/>
      <c r="E149" s="14"/>
    </row>
    <row r="150" spans="1:5" x14ac:dyDescent="0.25">
      <c r="A150" s="14"/>
      <c r="B150" s="11"/>
      <c r="C150" s="14"/>
      <c r="D150" s="14"/>
      <c r="E150" s="14"/>
    </row>
    <row r="151" spans="1:5" x14ac:dyDescent="0.25">
      <c r="A151" s="14"/>
      <c r="B151" s="11"/>
      <c r="C151" s="14"/>
      <c r="D151" s="14"/>
      <c r="E151" s="14"/>
    </row>
    <row r="152" spans="1:5" x14ac:dyDescent="0.25">
      <c r="A152" s="14"/>
      <c r="B152" s="11"/>
      <c r="C152" s="14"/>
      <c r="D152" s="14"/>
      <c r="E152" s="14"/>
    </row>
    <row r="153" spans="1:5" x14ac:dyDescent="0.25">
      <c r="A153" s="14"/>
      <c r="B153" s="11"/>
      <c r="C153" s="14"/>
      <c r="D153" s="14"/>
      <c r="E153" s="14"/>
    </row>
    <row r="154" spans="1:5" x14ac:dyDescent="0.25">
      <c r="A154" s="14"/>
      <c r="B154" s="11"/>
      <c r="C154" s="14"/>
      <c r="D154" s="14"/>
      <c r="E154" s="14"/>
    </row>
    <row r="155" spans="1:5" x14ac:dyDescent="0.25">
      <c r="A155" s="14"/>
      <c r="B155" s="11"/>
      <c r="C155" s="14"/>
      <c r="D155" s="14"/>
      <c r="E155" s="14"/>
    </row>
    <row r="156" spans="1:5" x14ac:dyDescent="0.25">
      <c r="A156" s="14"/>
      <c r="B156" s="11"/>
      <c r="C156" s="14"/>
      <c r="D156" s="14"/>
      <c r="E156" s="14"/>
    </row>
    <row r="157" spans="1:5" x14ac:dyDescent="0.25">
      <c r="A157" s="14"/>
      <c r="B157" s="11"/>
      <c r="C157" s="14"/>
      <c r="D157" s="14"/>
      <c r="E157" s="14"/>
    </row>
    <row r="158" spans="1:5" x14ac:dyDescent="0.25">
      <c r="A158" s="14"/>
      <c r="B158" s="11"/>
      <c r="C158" s="14"/>
      <c r="D158" s="14"/>
      <c r="E158" s="14"/>
    </row>
    <row r="159" spans="1:5" x14ac:dyDescent="0.25">
      <c r="A159" s="14"/>
      <c r="B159" s="11"/>
      <c r="C159" s="14"/>
      <c r="D159" s="14"/>
      <c r="E159" s="14"/>
    </row>
    <row r="160" spans="1:5" x14ac:dyDescent="0.25">
      <c r="A160" s="14"/>
      <c r="B160" s="11"/>
      <c r="C160" s="14"/>
      <c r="D160" s="14"/>
      <c r="E160" s="14"/>
    </row>
    <row r="161" spans="1:5" x14ac:dyDescent="0.25">
      <c r="A161" s="14"/>
      <c r="B161" s="11"/>
      <c r="C161" s="14"/>
      <c r="D161" s="14"/>
      <c r="E161" s="14"/>
    </row>
    <row r="162" spans="1:5" x14ac:dyDescent="0.25">
      <c r="A162" s="14"/>
      <c r="B162" s="11"/>
      <c r="C162" s="14"/>
      <c r="D162" s="14"/>
      <c r="E162" s="14"/>
    </row>
    <row r="163" spans="1:5" x14ac:dyDescent="0.25">
      <c r="A163" s="14"/>
      <c r="B163" s="11"/>
      <c r="C163" s="14"/>
      <c r="D163" s="14"/>
      <c r="E163" s="14"/>
    </row>
    <row r="164" spans="1:5" x14ac:dyDescent="0.25">
      <c r="A164" s="14"/>
      <c r="B164" s="11"/>
      <c r="C164" s="14"/>
      <c r="D164" s="14"/>
      <c r="E164" s="14"/>
    </row>
    <row r="165" spans="1:5" x14ac:dyDescent="0.25">
      <c r="A165" s="14"/>
      <c r="B165" s="11"/>
      <c r="C165" s="14"/>
      <c r="D165" s="14"/>
      <c r="E165" s="14"/>
    </row>
    <row r="166" spans="1:5" x14ac:dyDescent="0.25">
      <c r="A166" s="14"/>
      <c r="B166" s="11"/>
      <c r="C166" s="14"/>
      <c r="D166" s="14"/>
      <c r="E166" s="14"/>
    </row>
    <row r="167" spans="1:5" x14ac:dyDescent="0.25">
      <c r="A167" s="14"/>
      <c r="B167" s="11"/>
      <c r="C167" s="14"/>
      <c r="D167" s="14"/>
      <c r="E167" s="14"/>
    </row>
    <row r="168" spans="1:5" x14ac:dyDescent="0.25">
      <c r="A168" s="14"/>
      <c r="B168" s="11"/>
      <c r="C168" s="14"/>
      <c r="D168" s="14"/>
      <c r="E168" s="14"/>
    </row>
    <row r="169" spans="1:5" x14ac:dyDescent="0.25">
      <c r="A169" s="14"/>
      <c r="B169" s="11"/>
      <c r="C169" s="14"/>
      <c r="D169" s="14"/>
      <c r="E169" s="14"/>
    </row>
    <row r="170" spans="1:5" x14ac:dyDescent="0.25">
      <c r="A170" s="14"/>
      <c r="B170" s="11"/>
      <c r="C170" s="14"/>
      <c r="D170" s="14"/>
      <c r="E170" s="14"/>
    </row>
    <row r="171" spans="1:5" x14ac:dyDescent="0.25">
      <c r="A171" s="14"/>
      <c r="B171" s="11"/>
      <c r="C171" s="14"/>
      <c r="D171" s="14"/>
      <c r="E171" s="14"/>
    </row>
    <row r="172" spans="1:5" x14ac:dyDescent="0.25">
      <c r="A172" s="14"/>
      <c r="B172" s="11"/>
      <c r="C172" s="14"/>
      <c r="D172" s="14"/>
      <c r="E172" s="14"/>
    </row>
    <row r="173" spans="1:5" x14ac:dyDescent="0.25">
      <c r="A173" s="14"/>
      <c r="B173" s="11"/>
      <c r="C173" s="14"/>
      <c r="D173" s="14"/>
      <c r="E173" s="14"/>
    </row>
    <row r="174" spans="1:5" x14ac:dyDescent="0.25">
      <c r="A174" s="14"/>
      <c r="B174" s="11"/>
      <c r="C174" s="14"/>
      <c r="D174" s="14"/>
      <c r="E174" s="14"/>
    </row>
    <row r="175" spans="1:5" x14ac:dyDescent="0.25">
      <c r="A175" s="14"/>
      <c r="B175" s="11"/>
      <c r="C175" s="14"/>
      <c r="D175" s="14"/>
      <c r="E175" s="14"/>
    </row>
    <row r="176" spans="1:5" x14ac:dyDescent="0.25">
      <c r="A176" s="14"/>
      <c r="B176" s="11"/>
      <c r="C176" s="14"/>
      <c r="D176" s="14"/>
      <c r="E176" s="14"/>
    </row>
    <row r="177" spans="1:5" x14ac:dyDescent="0.25">
      <c r="A177" s="14"/>
      <c r="B177" s="11"/>
      <c r="C177" s="14"/>
      <c r="D177" s="14"/>
      <c r="E177" s="14"/>
    </row>
    <row r="178" spans="1:5" x14ac:dyDescent="0.25">
      <c r="A178" s="14"/>
      <c r="B178" s="11"/>
      <c r="C178" s="14"/>
      <c r="D178" s="14"/>
      <c r="E178" s="14"/>
    </row>
    <row r="179" spans="1:5" x14ac:dyDescent="0.25">
      <c r="A179" s="14"/>
      <c r="B179" s="11"/>
      <c r="C179" s="14"/>
      <c r="D179" s="14"/>
      <c r="E179" s="14"/>
    </row>
    <row r="180" spans="1:5" x14ac:dyDescent="0.25">
      <c r="A180" s="14"/>
      <c r="B180" s="11"/>
      <c r="C180" s="14"/>
      <c r="D180" s="14"/>
      <c r="E180" s="14"/>
    </row>
    <row r="181" spans="1:5" x14ac:dyDescent="0.25">
      <c r="A181" s="14"/>
      <c r="B181" s="11"/>
      <c r="C181" s="14"/>
      <c r="D181" s="14"/>
      <c r="E181" s="14"/>
    </row>
    <row r="182" spans="1:5" x14ac:dyDescent="0.25">
      <c r="C182" s="14"/>
      <c r="D182" s="14"/>
      <c r="E182" s="14"/>
    </row>
    <row r="183" spans="1:5" x14ac:dyDescent="0.25">
      <c r="C183" s="14"/>
      <c r="D183" s="14"/>
      <c r="E183" s="14"/>
    </row>
    <row r="184" spans="1:5" x14ac:dyDescent="0.25">
      <c r="C184" s="14"/>
      <c r="D184" s="14"/>
      <c r="E184" s="14"/>
    </row>
    <row r="185" spans="1:5" x14ac:dyDescent="0.25">
      <c r="C185" s="14"/>
      <c r="D185" s="14"/>
      <c r="E185" s="14"/>
    </row>
    <row r="186" spans="1:5" x14ac:dyDescent="0.25">
      <c r="C186" s="14"/>
      <c r="D186" s="14"/>
      <c r="E186" s="14"/>
    </row>
    <row r="187" spans="1:5" x14ac:dyDescent="0.25">
      <c r="C187" s="14"/>
      <c r="D187" s="14"/>
      <c r="E187" s="14"/>
    </row>
    <row r="188" spans="1:5" x14ac:dyDescent="0.25">
      <c r="C188" s="14"/>
      <c r="D188" s="14"/>
      <c r="E188" s="14"/>
    </row>
    <row r="189" spans="1:5" x14ac:dyDescent="0.25">
      <c r="C189" s="14"/>
      <c r="D189" s="14"/>
      <c r="E189" s="14"/>
    </row>
    <row r="190" spans="1:5" x14ac:dyDescent="0.25">
      <c r="C190" s="14"/>
      <c r="D190" s="14"/>
      <c r="E190" s="14"/>
    </row>
    <row r="191" spans="1:5" x14ac:dyDescent="0.25">
      <c r="C191" s="14"/>
      <c r="D191" s="14"/>
      <c r="E191" s="14"/>
    </row>
    <row r="192" spans="1:5" x14ac:dyDescent="0.25">
      <c r="C192" s="14"/>
      <c r="D192" s="14"/>
      <c r="E192" s="14"/>
    </row>
    <row r="193" spans="3:5" x14ac:dyDescent="0.25">
      <c r="C193" s="14"/>
      <c r="D193" s="14"/>
      <c r="E193" s="14"/>
    </row>
    <row r="194" spans="3:5" x14ac:dyDescent="0.25">
      <c r="C194" s="14"/>
      <c r="D194" s="14"/>
      <c r="E194" s="14"/>
    </row>
    <row r="195" spans="3:5" x14ac:dyDescent="0.25">
      <c r="C195" s="14"/>
      <c r="D195" s="14"/>
      <c r="E195" s="14"/>
    </row>
  </sheetData>
  <mergeCells count="3">
    <mergeCell ref="A1:B1"/>
    <mergeCell ref="A2:E2"/>
    <mergeCell ref="C1:E1"/>
  </mergeCells>
  <pageMargins left="0.45" right="0.45" top="0.25" bottom="0.25" header="0.3" footer="0.3"/>
  <pageSetup paperSize="9" scale="96" fitToHeight="0" orientation="landscape"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abSelected="1" workbookViewId="0">
      <selection activeCell="A3" sqref="A3:H3"/>
    </sheetView>
  </sheetViews>
  <sheetFormatPr defaultRowHeight="15" x14ac:dyDescent="0.25"/>
  <cols>
    <col min="1" max="1" width="5.140625" customWidth="1"/>
    <col min="2" max="2" width="31.28515625" customWidth="1"/>
    <col min="3" max="3" width="9.28515625" customWidth="1"/>
    <col min="4" max="5" width="11.7109375" customWidth="1"/>
    <col min="6" max="6" width="44.42578125" customWidth="1"/>
    <col min="7" max="7" width="15.42578125" customWidth="1"/>
    <col min="8" max="8" width="12.5703125" customWidth="1"/>
  </cols>
  <sheetData>
    <row r="1" spans="1:9" ht="69.75" customHeight="1" x14ac:dyDescent="0.25">
      <c r="A1" s="319" t="s">
        <v>34</v>
      </c>
      <c r="B1" s="319"/>
      <c r="F1" s="319" t="s">
        <v>775</v>
      </c>
      <c r="G1" s="319"/>
      <c r="H1" s="319"/>
      <c r="I1" s="33"/>
    </row>
    <row r="2" spans="1:9" ht="12.75" customHeight="1" x14ac:dyDescent="0.25">
      <c r="A2" s="321"/>
      <c r="B2" s="321"/>
      <c r="C2" s="321"/>
      <c r="D2" s="321"/>
      <c r="E2" s="34"/>
      <c r="F2" s="322"/>
      <c r="G2" s="322"/>
      <c r="H2" s="322"/>
      <c r="I2" s="35"/>
    </row>
    <row r="3" spans="1:9" ht="53.25" customHeight="1" x14ac:dyDescent="0.25">
      <c r="A3" s="323" t="s">
        <v>781</v>
      </c>
      <c r="B3" s="324"/>
      <c r="C3" s="324"/>
      <c r="D3" s="324"/>
      <c r="E3" s="324"/>
      <c r="F3" s="324"/>
      <c r="G3" s="324"/>
      <c r="H3" s="324"/>
      <c r="I3" s="36"/>
    </row>
    <row r="4" spans="1:9" ht="36" customHeight="1" x14ac:dyDescent="0.25">
      <c r="A4" s="28"/>
      <c r="B4" s="11"/>
      <c r="C4" s="37"/>
      <c r="D4" s="37"/>
      <c r="E4" s="38"/>
      <c r="F4" s="38"/>
      <c r="G4" s="11"/>
      <c r="H4" s="11"/>
      <c r="I4" s="38"/>
    </row>
    <row r="5" spans="1:9" ht="42.75" x14ac:dyDescent="0.25">
      <c r="A5" s="135" t="s">
        <v>0</v>
      </c>
      <c r="B5" s="135" t="s">
        <v>127</v>
      </c>
      <c r="C5" s="261" t="s">
        <v>128</v>
      </c>
      <c r="D5" s="261" t="s">
        <v>129</v>
      </c>
      <c r="E5" s="135" t="s">
        <v>130</v>
      </c>
      <c r="F5" s="135" t="s">
        <v>131</v>
      </c>
      <c r="G5" s="135" t="s">
        <v>132</v>
      </c>
      <c r="H5" s="135" t="s">
        <v>133</v>
      </c>
      <c r="I5" s="39"/>
    </row>
    <row r="6" spans="1:9" ht="300" x14ac:dyDescent="0.25">
      <c r="A6" s="262">
        <v>1</v>
      </c>
      <c r="B6" s="84" t="s">
        <v>134</v>
      </c>
      <c r="C6" s="263">
        <v>28.3</v>
      </c>
      <c r="D6" s="264">
        <f>C6-E6</f>
        <v>24</v>
      </c>
      <c r="E6" s="265">
        <v>4.3</v>
      </c>
      <c r="F6" s="140" t="s">
        <v>766</v>
      </c>
      <c r="G6" s="147" t="s">
        <v>767</v>
      </c>
      <c r="H6" s="85"/>
      <c r="I6" s="38"/>
    </row>
    <row r="7" spans="1:9" ht="135" x14ac:dyDescent="0.25">
      <c r="A7" s="262">
        <v>2</v>
      </c>
      <c r="B7" s="158" t="s">
        <v>463</v>
      </c>
      <c r="C7" s="266">
        <f>(171354.4+19615.18+44567.5+13941.66)/10000</f>
        <v>24.947873999999999</v>
      </c>
      <c r="D7" s="267">
        <v>0</v>
      </c>
      <c r="E7" s="268">
        <f>C7</f>
        <v>24.947873999999999</v>
      </c>
      <c r="F7" s="269" t="s">
        <v>765</v>
      </c>
      <c r="G7" s="147" t="s">
        <v>768</v>
      </c>
      <c r="H7" s="147"/>
      <c r="I7" s="38"/>
    </row>
    <row r="8" spans="1:9" ht="90" x14ac:dyDescent="0.25">
      <c r="A8" s="262">
        <v>3</v>
      </c>
      <c r="B8" s="84" t="s">
        <v>135</v>
      </c>
      <c r="C8" s="263">
        <f>13500/10000</f>
        <v>1.35</v>
      </c>
      <c r="D8" s="264">
        <v>0</v>
      </c>
      <c r="E8" s="265">
        <f>C8</f>
        <v>1.35</v>
      </c>
      <c r="F8" s="270" t="s">
        <v>764</v>
      </c>
      <c r="G8" s="147" t="s">
        <v>769</v>
      </c>
      <c r="H8" s="147"/>
      <c r="I8" s="38"/>
    </row>
    <row r="9" spans="1:9" ht="45" x14ac:dyDescent="0.25">
      <c r="A9" s="262">
        <v>4</v>
      </c>
      <c r="B9" s="84" t="s">
        <v>136</v>
      </c>
      <c r="C9" s="263">
        <f>32676.1/10000</f>
        <v>3.2676099999999999</v>
      </c>
      <c r="D9" s="264">
        <v>0</v>
      </c>
      <c r="E9" s="265">
        <f>C9</f>
        <v>3.2676099999999999</v>
      </c>
      <c r="F9" s="271" t="s">
        <v>462</v>
      </c>
      <c r="G9" s="147" t="s">
        <v>769</v>
      </c>
      <c r="H9" s="147"/>
      <c r="I9" s="38"/>
    </row>
    <row r="10" spans="1:9" ht="75" x14ac:dyDescent="0.25">
      <c r="A10" s="262">
        <v>5</v>
      </c>
      <c r="B10" s="84" t="s">
        <v>137</v>
      </c>
      <c r="C10" s="263">
        <f>13000/10000</f>
        <v>1.3</v>
      </c>
      <c r="D10" s="264">
        <v>1.3</v>
      </c>
      <c r="E10" s="265">
        <v>0</v>
      </c>
      <c r="F10" s="271" t="s">
        <v>460</v>
      </c>
      <c r="G10" s="85" t="s">
        <v>770</v>
      </c>
      <c r="H10" s="85"/>
      <c r="I10" s="38"/>
    </row>
    <row r="11" spans="1:9" ht="45" x14ac:dyDescent="0.25">
      <c r="A11" s="262">
        <v>6</v>
      </c>
      <c r="B11" s="84" t="s">
        <v>138</v>
      </c>
      <c r="C11" s="263">
        <f>118697/10000</f>
        <v>11.8697</v>
      </c>
      <c r="D11" s="264">
        <v>0</v>
      </c>
      <c r="E11" s="265">
        <f>C11</f>
        <v>11.8697</v>
      </c>
      <c r="F11" s="271" t="s">
        <v>462</v>
      </c>
      <c r="G11" s="147" t="s">
        <v>769</v>
      </c>
      <c r="H11" s="147"/>
      <c r="I11" s="38"/>
    </row>
    <row r="12" spans="1:9" x14ac:dyDescent="0.25">
      <c r="A12" s="28"/>
      <c r="B12" s="11"/>
      <c r="C12" s="37"/>
      <c r="D12" s="37"/>
      <c r="E12" s="38"/>
      <c r="F12" s="38"/>
      <c r="G12" s="11"/>
      <c r="H12" s="11"/>
      <c r="I12" s="38"/>
    </row>
    <row r="13" spans="1:9" x14ac:dyDescent="0.25">
      <c r="A13" s="28"/>
      <c r="B13" s="11"/>
      <c r="C13" s="37"/>
      <c r="D13" s="37"/>
      <c r="E13" s="38"/>
      <c r="F13" s="38"/>
      <c r="G13" s="11"/>
      <c r="H13" s="11"/>
      <c r="I13" s="38"/>
    </row>
    <row r="14" spans="1:9" x14ac:dyDescent="0.25">
      <c r="A14" s="28"/>
      <c r="B14" s="11"/>
      <c r="C14" s="37"/>
      <c r="D14" s="37"/>
      <c r="E14" s="38"/>
      <c r="F14" s="38"/>
      <c r="G14" s="11"/>
      <c r="H14" s="11"/>
      <c r="I14" s="38"/>
    </row>
  </sheetData>
  <mergeCells count="5">
    <mergeCell ref="A1:B1"/>
    <mergeCell ref="F1:H1"/>
    <mergeCell ref="A2:D2"/>
    <mergeCell ref="F2:H2"/>
    <mergeCell ref="A3:H3"/>
  </mergeCells>
  <pageMargins left="0.2" right="0.2" top="0.25" bottom="0.2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1-Kết quả NV tháng 8</vt:lpstr>
      <vt:lpstr>2-Tiến độ giải ngân</vt:lpstr>
      <vt:lpstr>3-Các chỉ tiêu KT-XH</vt:lpstr>
      <vt:lpstr>4-Chi tiết thu ngân sách</vt:lpstr>
      <vt:lpstr>5-Phương hướng, nhiệm vụ T9 </vt:lpstr>
      <vt:lpstr>6-Kịch bản GPMB</vt:lpstr>
      <vt:lpstr>'1-Kết quả NV tháng 8'!Print_Titles</vt:lpstr>
      <vt:lpstr>'3-Các chỉ tiêu KT-XH'!Print_Titles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2026-09-03T06:46:26Z</cp:lastPrinted>
  <dcterms:created xsi:type="dcterms:W3CDTF">2026-03-02T04:21:04Z</dcterms:created>
  <dcterms:modified xsi:type="dcterms:W3CDTF">2026-09-04T07:16:53Z</dcterms:modified>
</cp:coreProperties>
</file>