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5" yWindow="-105" windowWidth="23250" windowHeight="12450"/>
  </bookViews>
  <sheets>
    <sheet name="Đất NN chuẩn" sheetId="2" r:id="rId1"/>
  </sheets>
  <definedNames>
    <definedName name="MyTargetLink">#REF!</definedName>
    <definedName name="_xlnm.Print_Area" localSheetId="0">'Đất NN chuẩn'!$A$1:$I$55</definedName>
    <definedName name="_xlnm.Print_Titles" localSheetId="0">'Đất NN chuẩn'!$7:$7</definedName>
    <definedName name="TongDat_Dich">#REF!</definedName>
    <definedName name="TongDat_DienTich">#REF!</definedName>
    <definedName name="TongDat_ThanhTien">#REF!</definedName>
    <definedName name="TongVKT_CayTrong">#REF!</definedName>
    <definedName name="TongVKT_ThanhTien">#REF!</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45" i="2" l="1"/>
  <c r="C45" i="2"/>
  <c r="E44" i="2"/>
  <c r="D44" i="2"/>
  <c r="E43" i="2"/>
  <c r="D43" i="2"/>
  <c r="E42" i="2"/>
  <c r="D42" i="2"/>
  <c r="G42" i="2" s="1"/>
  <c r="E41" i="2"/>
  <c r="D41" i="2"/>
  <c r="E40" i="2"/>
  <c r="D40" i="2"/>
  <c r="G40" i="2" s="1"/>
  <c r="E39" i="2"/>
  <c r="D39" i="2"/>
  <c r="E38" i="2"/>
  <c r="D38" i="2"/>
  <c r="E37" i="2"/>
  <c r="D37" i="2"/>
  <c r="E36" i="2"/>
  <c r="D36" i="2"/>
  <c r="E35" i="2"/>
  <c r="D35" i="2"/>
  <c r="E34" i="2"/>
  <c r="D34" i="2"/>
  <c r="E33" i="2"/>
  <c r="D33" i="2"/>
  <c r="E32" i="2"/>
  <c r="D32" i="2"/>
  <c r="E31" i="2"/>
  <c r="D31" i="2"/>
  <c r="E30" i="2"/>
  <c r="D30" i="2"/>
  <c r="G30" i="2" s="1"/>
  <c r="H30" i="2" s="1"/>
  <c r="E29" i="2"/>
  <c r="D29" i="2"/>
  <c r="E28" i="2"/>
  <c r="D28" i="2"/>
  <c r="E27" i="2"/>
  <c r="D27" i="2"/>
  <c r="E26" i="2"/>
  <c r="D26" i="2"/>
  <c r="E25" i="2"/>
  <c r="D25" i="2"/>
  <c r="E24" i="2"/>
  <c r="D24" i="2"/>
  <c r="E23" i="2"/>
  <c r="D23" i="2"/>
  <c r="E22" i="2"/>
  <c r="D22" i="2"/>
  <c r="E21" i="2"/>
  <c r="D21" i="2"/>
  <c r="E20" i="2"/>
  <c r="D20" i="2"/>
  <c r="E19" i="2"/>
  <c r="D19" i="2"/>
  <c r="E18" i="2"/>
  <c r="D18" i="2"/>
  <c r="E17" i="2"/>
  <c r="D17" i="2"/>
  <c r="E16" i="2"/>
  <c r="D16" i="2"/>
  <c r="E15" i="2"/>
  <c r="D15" i="2"/>
  <c r="E14" i="2"/>
  <c r="D14" i="2"/>
  <c r="E13" i="2"/>
  <c r="D13" i="2"/>
  <c r="E12" i="2"/>
  <c r="D12" i="2"/>
  <c r="E11" i="2"/>
  <c r="D11" i="2"/>
  <c r="E10" i="2"/>
  <c r="D10" i="2"/>
  <c r="E9" i="2"/>
  <c r="D9" i="2"/>
  <c r="G39" i="2" l="1"/>
  <c r="G15" i="2"/>
  <c r="G19" i="2"/>
  <c r="G9" i="2"/>
  <c r="H9" i="2" s="1"/>
  <c r="G13" i="2"/>
  <c r="G23" i="2"/>
  <c r="G25" i="2"/>
  <c r="G29" i="2"/>
  <c r="G38" i="2"/>
  <c r="H38" i="2" s="1"/>
  <c r="G10" i="2"/>
  <c r="G12" i="2"/>
  <c r="H12" i="2" s="1"/>
  <c r="I12" i="2" s="1"/>
  <c r="G14" i="2"/>
  <c r="H14" i="2" s="1"/>
  <c r="I14" i="2" s="1"/>
  <c r="G22" i="2"/>
  <c r="G24" i="2"/>
  <c r="G26" i="2"/>
  <c r="G28" i="2"/>
  <c r="H28" i="2" s="1"/>
  <c r="I28" i="2" s="1"/>
  <c r="G35" i="2"/>
  <c r="G16" i="2"/>
  <c r="G18" i="2"/>
  <c r="G20" i="2"/>
  <c r="H20" i="2" s="1"/>
  <c r="I20" i="2" s="1"/>
  <c r="G27" i="2"/>
  <c r="H27" i="2" s="1"/>
  <c r="I27" i="2" s="1"/>
  <c r="G31" i="2"/>
  <c r="H31" i="2" s="1"/>
  <c r="I31" i="2" s="1"/>
  <c r="G33" i="2"/>
  <c r="G37" i="2"/>
  <c r="G44" i="2"/>
  <c r="E45" i="2"/>
  <c r="G11" i="2"/>
  <c r="G17" i="2"/>
  <c r="G21" i="2"/>
  <c r="G32" i="2"/>
  <c r="H32" i="2" s="1"/>
  <c r="I32" i="2" s="1"/>
  <c r="G34" i="2"/>
  <c r="H34" i="2" s="1"/>
  <c r="I34" i="2" s="1"/>
  <c r="G36" i="2"/>
  <c r="H36" i="2" s="1"/>
  <c r="I36" i="2" s="1"/>
  <c r="G41" i="2"/>
  <c r="G43" i="2"/>
  <c r="H23" i="2"/>
  <c r="I23" i="2" s="1"/>
  <c r="H33" i="2"/>
  <c r="I33" i="2" s="1"/>
  <c r="H19" i="2"/>
  <c r="I19" i="2" s="1"/>
  <c r="H42" i="2"/>
  <c r="I42" i="2" s="1"/>
  <c r="H35" i="2"/>
  <c r="I35" i="2" s="1"/>
  <c r="H39" i="2"/>
  <c r="I39" i="2" s="1"/>
  <c r="H44" i="2"/>
  <c r="I44" i="2" s="1"/>
  <c r="H17" i="2"/>
  <c r="I17" i="2" s="1"/>
  <c r="H21" i="2"/>
  <c r="I21" i="2" s="1"/>
  <c r="H43" i="2"/>
  <c r="I43" i="2" s="1"/>
  <c r="H37" i="2"/>
  <c r="I37" i="2" s="1"/>
  <c r="H15" i="2"/>
  <c r="I15" i="2" s="1"/>
  <c r="H16" i="2"/>
  <c r="I16" i="2" s="1"/>
  <c r="H13" i="2"/>
  <c r="I13" i="2" s="1"/>
  <c r="H24" i="2"/>
  <c r="I24" i="2" s="1"/>
  <c r="H10" i="2"/>
  <c r="I10" i="2" s="1"/>
  <c r="H25" i="2"/>
  <c r="I25" i="2" s="1"/>
  <c r="H29" i="2"/>
  <c r="I29" i="2" s="1"/>
  <c r="H40" i="2"/>
  <c r="I40" i="2" s="1"/>
  <c r="H18" i="2"/>
  <c r="I18" i="2" s="1"/>
  <c r="H26" i="2"/>
  <c r="I26" i="2" s="1"/>
  <c r="H41" i="2"/>
  <c r="D45" i="2"/>
  <c r="I30" i="2"/>
  <c r="I38" i="2"/>
  <c r="H22" i="2"/>
  <c r="I22" i="2" s="1"/>
  <c r="G45" i="2" l="1"/>
  <c r="I41" i="2"/>
  <c r="H11" i="2"/>
  <c r="I11" i="2" s="1"/>
  <c r="H45" i="2"/>
  <c r="I9" i="2"/>
  <c r="I45" i="2" l="1"/>
</calcChain>
</file>

<file path=xl/sharedStrings.xml><?xml version="1.0" encoding="utf-8"?>
<sst xmlns="http://schemas.openxmlformats.org/spreadsheetml/2006/main" count="66" uniqueCount="66">
  <si>
    <t>Số TT</t>
  </si>
  <si>
    <t>Họ và tên</t>
  </si>
  <si>
    <t>Diện tích thu hồi thực hiện dự án (m2)</t>
  </si>
  <si>
    <t>Bồi thường về đất (đồng)</t>
  </si>
  <si>
    <t>Bồi thường cây cối hoa màu (đồng)</t>
  </si>
  <si>
    <t>Các khoản hỗ trợ (đồng)</t>
  </si>
  <si>
    <t>Tổng kinh phí BT,HT của các hộ gia đình, cá nhân được nhận (đồng)</t>
  </si>
  <si>
    <t>Tổng cộng kinh phí hành chính phục vụ công tác BT,GPMB (đồng)</t>
  </si>
  <si>
    <t>Tổng cộng kinh phí BT,HT và chi phí hành chính phục vụ công tác BT,GPMB  (đồng)</t>
  </si>
  <si>
    <t>1</t>
  </si>
  <si>
    <t>2</t>
  </si>
  <si>
    <t>3</t>
  </si>
  <si>
    <t>4</t>
  </si>
  <si>
    <t>5</t>
  </si>
  <si>
    <t>6</t>
  </si>
  <si>
    <t>7 =4+5+6</t>
  </si>
  <si>
    <t>8 =7*3%</t>
  </si>
  <si>
    <t>9 =7+8</t>
  </si>
  <si>
    <t>Cộng</t>
  </si>
  <si>
    <t>Tổng kinh phí bồi thường hỗ trợ và CPHC:</t>
  </si>
  <si>
    <t>Trong đó:</t>
  </si>
  <si>
    <t>Kinh phí bồi thường, hỗ trợ</t>
  </si>
  <si>
    <t>CPHC thực hiện công tác bồi thường</t>
  </si>
  <si>
    <t>Hoàng Văn Thái</t>
  </si>
  <si>
    <t>Phạm Thị Thọ</t>
  </si>
  <si>
    <t xml:space="preserve">Trần Thị Khúc </t>
  </si>
  <si>
    <t>Trần Hữu Khởi</t>
  </si>
  <si>
    <t>Hoàng Văn Bút</t>
  </si>
  <si>
    <t>Phạm Thị Yến đại diện</t>
  </si>
  <si>
    <t>Phạm Khắc Tuyến</t>
  </si>
  <si>
    <t>Nguyễn Văn Thìn</t>
  </si>
  <si>
    <t>Vũ Văn Thắng đại diện</t>
  </si>
  <si>
    <t>Trần Hữu Bến</t>
  </si>
  <si>
    <t>Lê Thị Tèo</t>
  </si>
  <si>
    <t>Phạm Thị Rừng</t>
  </si>
  <si>
    <t>Hoàng Thị Miền đại diện</t>
  </si>
  <si>
    <t>Trần Hữu Hào đại diện</t>
  </si>
  <si>
    <t>Trần Thị Khuề đại diện</t>
  </si>
  <si>
    <t>Trần Thị Mai đại diện</t>
  </si>
  <si>
    <t>Phạm Thị Lần đại diện</t>
  </si>
  <si>
    <t>Nguyễn Văn Vịnh đại diện</t>
  </si>
  <si>
    <t>Hoàng Thị Hồng</t>
  </si>
  <si>
    <t>Phạm Đức Độ</t>
  </si>
  <si>
    <t>Trần Thị Nga và chồng là Trần Trọng Thi</t>
  </si>
  <si>
    <t>Trịnh Thị Lan</t>
  </si>
  <si>
    <t>Phạm Thị Ướm</t>
  </si>
  <si>
    <t>Trần Hữu Chuyến đại diện</t>
  </si>
  <si>
    <t>Phạm Thị Tơ</t>
  </si>
  <si>
    <t>Hoàng Văn Năm</t>
  </si>
  <si>
    <t>Trần Hữu Thảo</t>
  </si>
  <si>
    <t>Phạm Khắc Mạnh đại diện</t>
  </si>
  <si>
    <t>Trần Thị Hài</t>
  </si>
  <si>
    <t>Nguyễn Văn Hòa</t>
  </si>
  <si>
    <t>Trần Thị Nhớn</t>
  </si>
  <si>
    <t>Phạm Khắc Phúc</t>
  </si>
  <si>
    <t>Phạm Thị Huyền</t>
  </si>
  <si>
    <t>Phạm Đức Độ đại diện</t>
  </si>
  <si>
    <t>Hoàng Văn Nguyên</t>
  </si>
  <si>
    <t>Phạm Thị Bột đại diện</t>
  </si>
  <si>
    <t>Chín tỷ bốn trăm mười hai triệu sáu trăm mười bốn nghìn không trăm lẻ sáu đồng</t>
  </si>
  <si>
    <t>Chín tỷ một trăm ba mươi tám triệu bốn trăm sáu mươi nghìn hai trăm đồng</t>
  </si>
  <si>
    <t>Hai trăm bảy mươi bốn triệu một trăm năm mươi ba nghìn tám trăm lẻ sáu đồng</t>
  </si>
  <si>
    <t>UỶ BAN NHÂN DÂN
PHƯỜNG PHÙ LIỄN</t>
  </si>
  <si>
    <t>CỘNG HÒA XÃ HỘI CHỦ NGHĨA VIỆT NAM
Độc lập - Tự do - Hạnh phúc</t>
  </si>
  <si>
    <t>( Kèm theo Quyết định số 1983/QĐ-UBND ngày 20/7/2026 của Ủy ban nhân dân phường Phù Liễn)</t>
  </si>
  <si>
    <t>BẢNG TỔNG HỢP PHƯƠNG ÁN BỒI THƯỜNG, HỖ TRỢ ĐẤT ĐAI, TÀI SẢN TRÊN ĐẤT CỦA CÁC HỘ GIA ĐÌNH, CÁ NHÂN CÓ ĐẤT THU HỒI 
THỰC HIỆN DỰ ÁN XÂY DỰNG HẠ TẦNG KỸ THUẬT PHỤC VỤ ĐẤU GIÁ QUYỀN SỬ DỤNG ĐẤT TẠI ĐƯỜNG QUY TỨC, TỔ DÂN PHỐ KIẾN THIẾT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</si>
</sst>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9" x14ac:knownFonts="1">
    <font>
      <sz val="11"/>
      <color theme="1"/>
      <name val="Arial"/>
      <family val="2"/>
      <scheme val="minor"/>
    </font>
    <font>
      <sz val="13"/>
      <color theme="1"/>
      <name val="Times New Roman"/>
      <family val="1"/>
    </font>
    <font>
      <b/>
      <sz val="13"/>
      <color theme="1"/>
      <name val="Times New Roman"/>
      <family val="1"/>
    </font>
    <font>
      <i/>
      <sz val="13"/>
      <color theme="1"/>
      <name val="Times New Roman"/>
      <family val="1"/>
    </font>
    <font>
      <sz val="12"/>
      <color theme="1"/>
      <name val="Times New Roman"/>
      <family val="2"/>
    </font>
    <font>
      <b/>
      <sz val="13"/>
      <color theme="1"/>
      <name val="Times New Roman"/>
      <family val="1"/>
      <charset val="163"/>
    </font>
    <font>
      <b/>
      <i/>
      <sz val="13"/>
      <color theme="1"/>
      <name val="Times New Roman"/>
      <family val="1"/>
      <charset val="163"/>
    </font>
    <font>
      <sz val="13"/>
      <color theme="1"/>
      <name val="Times New Roman"/>
      <family val="1"/>
      <charset val="163"/>
    </font>
    <font>
      <sz val="13"/>
      <name val=".VnTime"/>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4" fillId="0" borderId="0" applyFont="0" applyFill="0" applyBorder="0" applyAlignment="0" applyProtection="0"/>
    <xf numFmtId="0" fontId="8" fillId="0" borderId="0"/>
  </cellStyleXfs>
  <cellXfs count="31">
    <xf numFmtId="0" fontId="0" fillId="0" borderId="0" xfId="0"/>
    <xf numFmtId="0" fontId="1" fillId="0" borderId="0" xfId="0" applyFont="1" applyAlignment="1">
      <alignment wrapText="1"/>
    </xf>
    <xf numFmtId="2"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1" fontId="1" fillId="0" borderId="0" xfId="0" applyNumberFormat="1" applyFont="1" applyAlignment="1">
      <alignment horizontal="center" vertical="center" wrapText="1"/>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2" fontId="1" fillId="0" borderId="1" xfId="0" applyNumberFormat="1" applyFont="1" applyBorder="1" applyAlignment="1">
      <alignment horizontal="center" vertical="center" wrapText="1"/>
    </xf>
    <xf numFmtId="3" fontId="1" fillId="0" borderId="1" xfId="0" applyNumberFormat="1" applyFont="1" applyBorder="1" applyAlignment="1">
      <alignment vertical="center" wrapText="1"/>
    </xf>
    <xf numFmtId="49" fontId="1" fillId="0" borderId="1" xfId="0" applyNumberFormat="1" applyFont="1" applyBorder="1" applyAlignment="1">
      <alignment vertical="center" wrapText="1"/>
    </xf>
    <xf numFmtId="4" fontId="2" fillId="0" borderId="1" xfId="0" applyNumberFormat="1" applyFont="1" applyBorder="1" applyAlignment="1">
      <alignment horizontal="center" vertical="center" wrapText="1"/>
    </xf>
    <xf numFmtId="3" fontId="2" fillId="0" borderId="1" xfId="0" applyNumberFormat="1" applyFont="1" applyBorder="1" applyAlignment="1">
      <alignment horizontal="right" vertical="center" wrapText="1"/>
    </xf>
    <xf numFmtId="0" fontId="2" fillId="0" borderId="0" xfId="0" applyFont="1" applyAlignment="1">
      <alignment wrapText="1"/>
    </xf>
    <xf numFmtId="3" fontId="5" fillId="0" borderId="0" xfId="1" applyNumberFormat="1" applyFont="1" applyFill="1" applyBorder="1" applyAlignment="1">
      <alignment vertical="center" wrapText="1"/>
    </xf>
    <xf numFmtId="3" fontId="5" fillId="0" borderId="0" xfId="1" applyNumberFormat="1" applyFont="1" applyFill="1" applyBorder="1" applyAlignment="1">
      <alignment horizontal="left" vertical="center" wrapText="1"/>
    </xf>
    <xf numFmtId="3" fontId="7" fillId="0" borderId="0" xfId="1" applyNumberFormat="1" applyFont="1" applyFill="1" applyBorder="1" applyAlignment="1">
      <alignment horizontal="left" vertical="center" wrapText="1"/>
    </xf>
    <xf numFmtId="3" fontId="7" fillId="0" borderId="0" xfId="1" applyNumberFormat="1" applyFont="1" applyFill="1" applyBorder="1" applyAlignment="1">
      <alignment vertical="center" wrapText="1"/>
    </xf>
    <xf numFmtId="0" fontId="2" fillId="0" borderId="0" xfId="0" applyFont="1" applyAlignment="1">
      <alignment horizontal="center" vertical="center" wrapText="1"/>
    </xf>
    <xf numFmtId="3" fontId="2" fillId="0" borderId="0" xfId="0" applyNumberFormat="1" applyFont="1" applyAlignment="1">
      <alignment horizontal="center" wrapText="1"/>
    </xf>
    <xf numFmtId="0" fontId="2" fillId="0" borderId="0" xfId="0" applyFont="1" applyAlignment="1">
      <alignment horizontal="center" wrapText="1"/>
    </xf>
    <xf numFmtId="1" fontId="3" fillId="0" borderId="0" xfId="0" applyNumberFormat="1" applyFont="1" applyAlignment="1">
      <alignment horizontal="center" vertical="center" wrapText="1"/>
    </xf>
    <xf numFmtId="1" fontId="2" fillId="0" borderId="0" xfId="0" applyNumberFormat="1" applyFont="1" applyAlignment="1">
      <alignment horizontal="left" vertical="center" wrapText="1"/>
    </xf>
    <xf numFmtId="3" fontId="5" fillId="0" borderId="0" xfId="1" applyNumberFormat="1" applyFont="1" applyFill="1" applyBorder="1" applyAlignment="1">
      <alignment vertical="center" wrapText="1"/>
    </xf>
    <xf numFmtId="1" fontId="6" fillId="0" borderId="0" xfId="0" applyNumberFormat="1" applyFont="1" applyAlignment="1">
      <alignment horizontal="left" vertical="center" wrapText="1"/>
    </xf>
    <xf numFmtId="1" fontId="7" fillId="0" borderId="0" xfId="0" applyNumberFormat="1" applyFont="1" applyAlignment="1">
      <alignment horizontal="left" vertical="center" wrapText="1"/>
    </xf>
    <xf numFmtId="3" fontId="7" fillId="0" borderId="0" xfId="1" applyNumberFormat="1" applyFont="1" applyFill="1" applyBorder="1" applyAlignment="1">
      <alignment vertical="center" wrapText="1"/>
    </xf>
  </cellXfs>
  <cellStyles count="3">
    <cellStyle name="Comma 2 2"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1825679</xdr:colOff>
      <xdr:row>1</xdr:row>
      <xdr:rowOff>54559</xdr:rowOff>
    </xdr:from>
    <xdr:to>
      <xdr:col>2</xdr:col>
      <xdr:colOff>29396</xdr:colOff>
      <xdr:row>1</xdr:row>
      <xdr:rowOff>57572</xdr:rowOff>
    </xdr:to>
    <xdr:cxnSp macro="">
      <xdr:nvCxnSpPr>
        <xdr:cNvPr id="2" name="Straight Connector 1">
          <a:extLst>
            <a:ext uri="{FF2B5EF4-FFF2-40B4-BE49-F238E27FC236}">
              <a16:creationId xmlns:a16="http://schemas.microsoft.com/office/drawing/2014/main" xmlns="" id="{1D81E775-4763-42A9-A3B8-FE05C7621823}"/>
            </a:ext>
          </a:extLst>
        </xdr:cNvPr>
        <xdr:cNvCxnSpPr/>
      </xdr:nvCxnSpPr>
      <xdr:spPr>
        <a:xfrm flipV="1">
          <a:off x="2341150" y="558824"/>
          <a:ext cx="1229305" cy="301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352210</xdr:colOff>
      <xdr:row>1</xdr:row>
      <xdr:rowOff>56027</xdr:rowOff>
    </xdr:from>
    <xdr:to>
      <xdr:col>7</xdr:col>
      <xdr:colOff>797686</xdr:colOff>
      <xdr:row>1</xdr:row>
      <xdr:rowOff>56027</xdr:rowOff>
    </xdr:to>
    <xdr:cxnSp macro="">
      <xdr:nvCxnSpPr>
        <xdr:cNvPr id="3" name="Straight Connector 2">
          <a:extLst>
            <a:ext uri="{FF2B5EF4-FFF2-40B4-BE49-F238E27FC236}">
              <a16:creationId xmlns:a16="http://schemas.microsoft.com/office/drawing/2014/main" xmlns="" id="{AA264F20-463C-4DF6-BFF0-8905EC8587C7}"/>
            </a:ext>
          </a:extLst>
        </xdr:cNvPr>
        <xdr:cNvCxnSpPr/>
      </xdr:nvCxnSpPr>
      <xdr:spPr>
        <a:xfrm>
          <a:off x="8610945" y="560292"/>
          <a:ext cx="198068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tabSelected="1" zoomScale="85" zoomScaleNormal="85" zoomScaleSheetLayoutView="85" workbookViewId="0">
      <selection activeCell="E56" sqref="E56"/>
    </sheetView>
  </sheetViews>
  <sheetFormatPr defaultColWidth="8" defaultRowHeight="16.5" x14ac:dyDescent="0.25"/>
  <cols>
    <col min="1" max="1" width="6.75" style="3" customWidth="1"/>
    <col min="2" max="2" width="39.75" style="4" customWidth="1"/>
    <col min="3" max="3" width="14.25" style="2" customWidth="1"/>
    <col min="4" max="4" width="16.25" style="1" customWidth="1"/>
    <col min="5" max="5" width="14.25" style="1" customWidth="1"/>
    <col min="6" max="6" width="17" style="1" customWidth="1"/>
    <col min="7" max="7" width="20.125" style="1" customWidth="1"/>
    <col min="8" max="8" width="21.25" style="1" customWidth="1"/>
    <col min="9" max="9" width="25.25" style="1" customWidth="1"/>
    <col min="10" max="10" width="15" style="1" customWidth="1"/>
    <col min="11" max="11" width="15.25" style="1" customWidth="1"/>
    <col min="12" max="12" width="8" style="1"/>
    <col min="13" max="13" width="19.875" style="1" customWidth="1"/>
    <col min="14" max="16384" width="8" style="1"/>
  </cols>
  <sheetData>
    <row r="1" spans="1:9" ht="39.75" customHeight="1" x14ac:dyDescent="0.25">
      <c r="A1" s="24" t="s">
        <v>62</v>
      </c>
      <c r="B1" s="24"/>
      <c r="C1" s="24"/>
      <c r="D1" s="24"/>
      <c r="E1" s="23" t="s">
        <v>63</v>
      </c>
      <c r="F1" s="23"/>
      <c r="G1" s="23"/>
      <c r="H1" s="23"/>
      <c r="I1" s="23"/>
    </row>
    <row r="2" spans="1:9" x14ac:dyDescent="0.25">
      <c r="A2" s="24"/>
      <c r="B2" s="24"/>
      <c r="C2" s="24"/>
      <c r="D2" s="24"/>
      <c r="E2" s="23"/>
      <c r="F2" s="23"/>
      <c r="G2" s="23"/>
      <c r="H2" s="23"/>
      <c r="I2" s="23"/>
    </row>
    <row r="3" spans="1:9" x14ac:dyDescent="0.25">
      <c r="A3" s="22" t="s">
        <v>65</v>
      </c>
      <c r="B3" s="22"/>
      <c r="C3" s="22"/>
      <c r="D3" s="22"/>
      <c r="E3" s="22"/>
      <c r="F3" s="22"/>
      <c r="G3" s="22"/>
      <c r="H3" s="22"/>
      <c r="I3" s="22"/>
    </row>
    <row r="4" spans="1:9" ht="37.5" customHeight="1" x14ac:dyDescent="0.25">
      <c r="A4" s="22"/>
      <c r="B4" s="22"/>
      <c r="C4" s="22"/>
      <c r="D4" s="22"/>
      <c r="E4" s="22"/>
      <c r="F4" s="22"/>
      <c r="G4" s="22"/>
      <c r="H4" s="22"/>
      <c r="I4" s="22"/>
    </row>
    <row r="5" spans="1:9" x14ac:dyDescent="0.25">
      <c r="A5" s="25" t="s">
        <v>64</v>
      </c>
      <c r="B5" s="25"/>
      <c r="C5" s="25"/>
      <c r="D5" s="25"/>
      <c r="E5" s="25"/>
      <c r="F5" s="25"/>
      <c r="G5" s="25"/>
      <c r="H5" s="25"/>
      <c r="I5" s="25"/>
    </row>
    <row r="6" spans="1:9" x14ac:dyDescent="0.25">
      <c r="A6" s="5"/>
      <c r="B6" s="5"/>
      <c r="C6" s="5"/>
      <c r="D6" s="5"/>
      <c r="E6" s="5"/>
      <c r="F6" s="5"/>
      <c r="G6" s="5"/>
      <c r="H6" s="5"/>
      <c r="I6" s="5"/>
    </row>
    <row r="7" spans="1:9" ht="66" x14ac:dyDescent="0.25">
      <c r="A7" s="6" t="s">
        <v>0</v>
      </c>
      <c r="B7" s="6" t="s">
        <v>1</v>
      </c>
      <c r="C7" s="7" t="s">
        <v>2</v>
      </c>
      <c r="D7" s="6" t="s">
        <v>3</v>
      </c>
      <c r="E7" s="6" t="s">
        <v>4</v>
      </c>
      <c r="F7" s="6" t="s">
        <v>5</v>
      </c>
      <c r="G7" s="6" t="s">
        <v>6</v>
      </c>
      <c r="H7" s="6" t="s">
        <v>7</v>
      </c>
      <c r="I7" s="6" t="s">
        <v>8</v>
      </c>
    </row>
    <row r="8" spans="1:9" x14ac:dyDescent="0.25">
      <c r="A8" s="8" t="s">
        <v>9</v>
      </c>
      <c r="B8" s="8" t="s">
        <v>10</v>
      </c>
      <c r="C8" s="9" t="s">
        <v>11</v>
      </c>
      <c r="D8" s="8" t="s">
        <v>12</v>
      </c>
      <c r="E8" s="8" t="s">
        <v>13</v>
      </c>
      <c r="F8" s="8" t="s">
        <v>14</v>
      </c>
      <c r="G8" s="8" t="s">
        <v>15</v>
      </c>
      <c r="H8" s="8" t="s">
        <v>16</v>
      </c>
      <c r="I8" s="8" t="s">
        <v>17</v>
      </c>
    </row>
    <row r="9" spans="1:9" ht="31.15" customHeight="1" x14ac:dyDescent="0.25">
      <c r="A9" s="10">
        <v>1</v>
      </c>
      <c r="B9" s="11" t="s">
        <v>58</v>
      </c>
      <c r="C9" s="12">
        <v>256.5</v>
      </c>
      <c r="D9" s="13">
        <f>C9*130000</f>
        <v>33345000</v>
      </c>
      <c r="E9" s="13">
        <f>C9*10000</f>
        <v>2565000</v>
      </c>
      <c r="F9" s="13">
        <v>189328500</v>
      </c>
      <c r="G9" s="13">
        <f>D9+E9+F9</f>
        <v>225238500</v>
      </c>
      <c r="H9" s="13">
        <f>G9*0.03</f>
        <v>6757155</v>
      </c>
      <c r="I9" s="13">
        <f>G9+H9</f>
        <v>231995655</v>
      </c>
    </row>
    <row r="10" spans="1:9" ht="31.15" customHeight="1" x14ac:dyDescent="0.25">
      <c r="A10" s="10">
        <v>2</v>
      </c>
      <c r="B10" s="14" t="s">
        <v>23</v>
      </c>
      <c r="C10" s="12">
        <v>326</v>
      </c>
      <c r="D10" s="13">
        <f t="shared" ref="D10:D44" si="0">C10*130000</f>
        <v>42380000</v>
      </c>
      <c r="E10" s="13">
        <f t="shared" ref="E10:E44" si="1">C10*10000</f>
        <v>3260000</v>
      </c>
      <c r="F10" s="13">
        <v>233614000</v>
      </c>
      <c r="G10" s="13">
        <f t="shared" ref="G10:G44" si="2">D10+E10+F10</f>
        <v>279254000</v>
      </c>
      <c r="H10" s="13">
        <f t="shared" ref="H10:H44" si="3">G10*0.03</f>
        <v>8377620</v>
      </c>
      <c r="I10" s="13">
        <f t="shared" ref="I10:I44" si="4">G10+H10</f>
        <v>287631620</v>
      </c>
    </row>
    <row r="11" spans="1:9" ht="31.15" customHeight="1" x14ac:dyDescent="0.25">
      <c r="A11" s="10">
        <v>3</v>
      </c>
      <c r="B11" s="11" t="s">
        <v>24</v>
      </c>
      <c r="C11" s="12">
        <v>305.39999999999998</v>
      </c>
      <c r="D11" s="13">
        <f t="shared" si="0"/>
        <v>39702000</v>
      </c>
      <c r="E11" s="13">
        <f t="shared" si="1"/>
        <v>3054000</v>
      </c>
      <c r="F11" s="13">
        <v>219420600</v>
      </c>
      <c r="G11" s="13">
        <f t="shared" si="2"/>
        <v>262176600</v>
      </c>
      <c r="H11" s="13">
        <f t="shared" si="3"/>
        <v>7865298</v>
      </c>
      <c r="I11" s="13">
        <f t="shared" si="4"/>
        <v>270041898</v>
      </c>
    </row>
    <row r="12" spans="1:9" ht="31.15" customHeight="1" x14ac:dyDescent="0.25">
      <c r="A12" s="10">
        <v>4</v>
      </c>
      <c r="B12" s="11" t="s">
        <v>25</v>
      </c>
      <c r="C12" s="12">
        <v>621.19999999999993</v>
      </c>
      <c r="D12" s="13">
        <f t="shared" si="0"/>
        <v>80755999.999999985</v>
      </c>
      <c r="E12" s="13">
        <f t="shared" si="1"/>
        <v>6211999.9999999991</v>
      </c>
      <c r="F12" s="13">
        <v>460406799.99999994</v>
      </c>
      <c r="G12" s="13">
        <f t="shared" si="2"/>
        <v>547374799.99999988</v>
      </c>
      <c r="H12" s="13">
        <f t="shared" si="3"/>
        <v>16421243.999999996</v>
      </c>
      <c r="I12" s="13">
        <f t="shared" si="4"/>
        <v>563796043.99999988</v>
      </c>
    </row>
    <row r="13" spans="1:9" ht="31.15" customHeight="1" x14ac:dyDescent="0.25">
      <c r="A13" s="10">
        <v>5</v>
      </c>
      <c r="B13" s="11" t="s">
        <v>26</v>
      </c>
      <c r="C13" s="12">
        <v>62.9</v>
      </c>
      <c r="D13" s="13">
        <f t="shared" si="0"/>
        <v>8177000</v>
      </c>
      <c r="E13" s="13">
        <f t="shared" si="1"/>
        <v>629000</v>
      </c>
      <c r="F13" s="13">
        <v>54138100</v>
      </c>
      <c r="G13" s="13">
        <f t="shared" si="2"/>
        <v>62944100</v>
      </c>
      <c r="H13" s="13">
        <f t="shared" si="3"/>
        <v>1888323</v>
      </c>
      <c r="I13" s="13">
        <f t="shared" si="4"/>
        <v>64832423</v>
      </c>
    </row>
    <row r="14" spans="1:9" ht="31.15" customHeight="1" x14ac:dyDescent="0.25">
      <c r="A14" s="10">
        <v>6</v>
      </c>
      <c r="B14" s="11" t="s">
        <v>27</v>
      </c>
      <c r="C14" s="12">
        <v>195.7</v>
      </c>
      <c r="D14" s="13">
        <f t="shared" si="0"/>
        <v>25441000</v>
      </c>
      <c r="E14" s="13">
        <f t="shared" si="1"/>
        <v>1957000</v>
      </c>
      <c r="F14" s="13">
        <v>156437300</v>
      </c>
      <c r="G14" s="13">
        <f t="shared" si="2"/>
        <v>183835300</v>
      </c>
      <c r="H14" s="13">
        <f t="shared" si="3"/>
        <v>5515059</v>
      </c>
      <c r="I14" s="13">
        <f t="shared" si="4"/>
        <v>189350359</v>
      </c>
    </row>
    <row r="15" spans="1:9" ht="35.450000000000003" customHeight="1" x14ac:dyDescent="0.25">
      <c r="A15" s="10">
        <v>7</v>
      </c>
      <c r="B15" s="11" t="s">
        <v>28</v>
      </c>
      <c r="C15" s="12">
        <v>118.2</v>
      </c>
      <c r="D15" s="13">
        <f t="shared" si="0"/>
        <v>15366000</v>
      </c>
      <c r="E15" s="13">
        <f t="shared" si="1"/>
        <v>1182000</v>
      </c>
      <c r="F15" s="13">
        <v>86839800</v>
      </c>
      <c r="G15" s="13">
        <f t="shared" si="2"/>
        <v>103387800</v>
      </c>
      <c r="H15" s="13">
        <f t="shared" si="3"/>
        <v>3101634</v>
      </c>
      <c r="I15" s="13">
        <f t="shared" si="4"/>
        <v>106489434</v>
      </c>
    </row>
    <row r="16" spans="1:9" ht="35.450000000000003" customHeight="1" x14ac:dyDescent="0.25">
      <c r="A16" s="10">
        <v>8</v>
      </c>
      <c r="B16" s="11" t="s">
        <v>29</v>
      </c>
      <c r="C16" s="12">
        <v>58.1</v>
      </c>
      <c r="D16" s="13">
        <f t="shared" si="0"/>
        <v>7553000</v>
      </c>
      <c r="E16" s="13">
        <f t="shared" si="1"/>
        <v>581000</v>
      </c>
      <c r="F16" s="13">
        <v>47230900</v>
      </c>
      <c r="G16" s="13">
        <f t="shared" si="2"/>
        <v>55364900</v>
      </c>
      <c r="H16" s="13">
        <f t="shared" si="3"/>
        <v>1660947</v>
      </c>
      <c r="I16" s="13">
        <f t="shared" si="4"/>
        <v>57025847</v>
      </c>
    </row>
    <row r="17" spans="1:9" ht="35.450000000000003" customHeight="1" x14ac:dyDescent="0.25">
      <c r="A17" s="10">
        <v>9</v>
      </c>
      <c r="B17" s="11" t="s">
        <v>30</v>
      </c>
      <c r="C17" s="12">
        <v>119.1</v>
      </c>
      <c r="D17" s="13">
        <f t="shared" si="0"/>
        <v>15483000</v>
      </c>
      <c r="E17" s="13">
        <f t="shared" si="1"/>
        <v>1191000</v>
      </c>
      <c r="F17" s="13">
        <v>96459900</v>
      </c>
      <c r="G17" s="13">
        <f t="shared" si="2"/>
        <v>113133900</v>
      </c>
      <c r="H17" s="13">
        <f t="shared" si="3"/>
        <v>3394017</v>
      </c>
      <c r="I17" s="13">
        <f t="shared" si="4"/>
        <v>116527917</v>
      </c>
    </row>
    <row r="18" spans="1:9" ht="35.450000000000003" customHeight="1" x14ac:dyDescent="0.25">
      <c r="A18" s="10">
        <v>10</v>
      </c>
      <c r="B18" s="11" t="s">
        <v>31</v>
      </c>
      <c r="C18" s="12">
        <v>115.4</v>
      </c>
      <c r="D18" s="13">
        <f t="shared" si="0"/>
        <v>15002000</v>
      </c>
      <c r="E18" s="13">
        <f t="shared" si="1"/>
        <v>1154000</v>
      </c>
      <c r="F18" s="13">
        <v>83110600</v>
      </c>
      <c r="G18" s="13">
        <f t="shared" si="2"/>
        <v>99266600</v>
      </c>
      <c r="H18" s="13">
        <f t="shared" si="3"/>
        <v>2977998</v>
      </c>
      <c r="I18" s="13">
        <f t="shared" si="4"/>
        <v>102244598</v>
      </c>
    </row>
    <row r="19" spans="1:9" ht="35.450000000000003" customHeight="1" x14ac:dyDescent="0.25">
      <c r="A19" s="10">
        <v>11</v>
      </c>
      <c r="B19" s="11" t="s">
        <v>32</v>
      </c>
      <c r="C19" s="12">
        <v>373</v>
      </c>
      <c r="D19" s="13">
        <f t="shared" si="0"/>
        <v>48490000</v>
      </c>
      <c r="E19" s="13">
        <f t="shared" si="1"/>
        <v>3730000</v>
      </c>
      <c r="F19" s="13">
        <v>271397000</v>
      </c>
      <c r="G19" s="13">
        <f t="shared" si="2"/>
        <v>323617000</v>
      </c>
      <c r="H19" s="13">
        <f t="shared" si="3"/>
        <v>9708510</v>
      </c>
      <c r="I19" s="13">
        <f t="shared" si="4"/>
        <v>333325510</v>
      </c>
    </row>
    <row r="20" spans="1:9" ht="35.450000000000003" customHeight="1" x14ac:dyDescent="0.25">
      <c r="A20" s="10">
        <v>12</v>
      </c>
      <c r="B20" s="11" t="s">
        <v>33</v>
      </c>
      <c r="C20" s="12">
        <v>265.3</v>
      </c>
      <c r="D20" s="13">
        <f t="shared" si="0"/>
        <v>34489000</v>
      </c>
      <c r="E20" s="13">
        <f t="shared" si="1"/>
        <v>2653000</v>
      </c>
      <c r="F20" s="13">
        <v>191791700</v>
      </c>
      <c r="G20" s="13">
        <f t="shared" si="2"/>
        <v>228933700</v>
      </c>
      <c r="H20" s="13">
        <f t="shared" si="3"/>
        <v>6868011</v>
      </c>
      <c r="I20" s="13">
        <f t="shared" si="4"/>
        <v>235801711</v>
      </c>
    </row>
    <row r="21" spans="1:9" ht="35.450000000000003" customHeight="1" x14ac:dyDescent="0.25">
      <c r="A21" s="10">
        <v>13</v>
      </c>
      <c r="B21" s="11" t="s">
        <v>34</v>
      </c>
      <c r="C21" s="12">
        <v>293.3</v>
      </c>
      <c r="D21" s="13">
        <f t="shared" si="0"/>
        <v>38129000</v>
      </c>
      <c r="E21" s="13">
        <f t="shared" si="1"/>
        <v>2933000</v>
      </c>
      <c r="F21" s="13">
        <v>223683700</v>
      </c>
      <c r="G21" s="13">
        <f t="shared" si="2"/>
        <v>264745700</v>
      </c>
      <c r="H21" s="13">
        <f t="shared" si="3"/>
        <v>7942371</v>
      </c>
      <c r="I21" s="13">
        <f t="shared" si="4"/>
        <v>272688071</v>
      </c>
    </row>
    <row r="22" spans="1:9" ht="35.450000000000003" customHeight="1" x14ac:dyDescent="0.25">
      <c r="A22" s="10">
        <v>14</v>
      </c>
      <c r="B22" s="11" t="s">
        <v>35</v>
      </c>
      <c r="C22" s="12">
        <v>409.9</v>
      </c>
      <c r="D22" s="13">
        <f t="shared" si="0"/>
        <v>53287000</v>
      </c>
      <c r="E22" s="13">
        <f t="shared" si="1"/>
        <v>4099000</v>
      </c>
      <c r="F22" s="13">
        <v>311221100</v>
      </c>
      <c r="G22" s="13">
        <f t="shared" si="2"/>
        <v>368607100</v>
      </c>
      <c r="H22" s="13">
        <f t="shared" si="3"/>
        <v>11058213</v>
      </c>
      <c r="I22" s="13">
        <f t="shared" si="4"/>
        <v>379665313</v>
      </c>
    </row>
    <row r="23" spans="1:9" ht="35.450000000000003" customHeight="1" x14ac:dyDescent="0.25">
      <c r="A23" s="10">
        <v>15</v>
      </c>
      <c r="B23" s="11" t="s">
        <v>36</v>
      </c>
      <c r="C23" s="12">
        <v>316.5</v>
      </c>
      <c r="D23" s="13">
        <f t="shared" si="0"/>
        <v>41145000</v>
      </c>
      <c r="E23" s="13">
        <f t="shared" si="1"/>
        <v>3165000</v>
      </c>
      <c r="F23" s="13">
        <v>239668500</v>
      </c>
      <c r="G23" s="13">
        <f t="shared" si="2"/>
        <v>283978500</v>
      </c>
      <c r="H23" s="13">
        <f t="shared" si="3"/>
        <v>8519355</v>
      </c>
      <c r="I23" s="13">
        <f t="shared" si="4"/>
        <v>292497855</v>
      </c>
    </row>
    <row r="24" spans="1:9" ht="35.450000000000003" customHeight="1" x14ac:dyDescent="0.25">
      <c r="A24" s="10">
        <v>16</v>
      </c>
      <c r="B24" s="11" t="s">
        <v>37</v>
      </c>
      <c r="C24" s="12">
        <v>391.7</v>
      </c>
      <c r="D24" s="13">
        <f t="shared" si="0"/>
        <v>50921000</v>
      </c>
      <c r="E24" s="13">
        <f t="shared" si="1"/>
        <v>3917000</v>
      </c>
      <c r="F24" s="13">
        <v>280681300</v>
      </c>
      <c r="G24" s="13">
        <f t="shared" si="2"/>
        <v>335519300</v>
      </c>
      <c r="H24" s="13">
        <f t="shared" si="3"/>
        <v>10065579</v>
      </c>
      <c r="I24" s="13">
        <f t="shared" si="4"/>
        <v>345584879</v>
      </c>
    </row>
    <row r="25" spans="1:9" ht="35.450000000000003" customHeight="1" x14ac:dyDescent="0.25">
      <c r="A25" s="10">
        <v>17</v>
      </c>
      <c r="B25" s="11" t="s">
        <v>38</v>
      </c>
      <c r="C25" s="12">
        <v>204.7</v>
      </c>
      <c r="D25" s="13">
        <f t="shared" si="0"/>
        <v>26611000</v>
      </c>
      <c r="E25" s="13">
        <f t="shared" si="1"/>
        <v>2047000</v>
      </c>
      <c r="F25" s="13">
        <v>155438300</v>
      </c>
      <c r="G25" s="13">
        <f t="shared" si="2"/>
        <v>184096300</v>
      </c>
      <c r="H25" s="13">
        <f t="shared" si="3"/>
        <v>5522889</v>
      </c>
      <c r="I25" s="13">
        <f t="shared" si="4"/>
        <v>189619189</v>
      </c>
    </row>
    <row r="26" spans="1:9" ht="35.450000000000003" customHeight="1" x14ac:dyDescent="0.25">
      <c r="A26" s="10">
        <v>18</v>
      </c>
      <c r="B26" s="11" t="s">
        <v>39</v>
      </c>
      <c r="C26" s="12">
        <v>1074</v>
      </c>
      <c r="D26" s="13">
        <f t="shared" si="0"/>
        <v>139620000</v>
      </c>
      <c r="E26" s="13">
        <f t="shared" si="1"/>
        <v>10740000</v>
      </c>
      <c r="F26" s="13">
        <v>775986000</v>
      </c>
      <c r="G26" s="13">
        <f t="shared" si="2"/>
        <v>926346000</v>
      </c>
      <c r="H26" s="13">
        <f t="shared" si="3"/>
        <v>27790380</v>
      </c>
      <c r="I26" s="13">
        <f t="shared" si="4"/>
        <v>954136380</v>
      </c>
    </row>
    <row r="27" spans="1:9" ht="35.450000000000003" customHeight="1" x14ac:dyDescent="0.25">
      <c r="A27" s="10">
        <v>19</v>
      </c>
      <c r="B27" s="11" t="s">
        <v>40</v>
      </c>
      <c r="C27" s="12">
        <v>236.2</v>
      </c>
      <c r="D27" s="13">
        <f t="shared" si="0"/>
        <v>30706000</v>
      </c>
      <c r="E27" s="13">
        <f t="shared" si="1"/>
        <v>2362000</v>
      </c>
      <c r="F27" s="13">
        <v>168141800</v>
      </c>
      <c r="G27" s="13">
        <f t="shared" si="2"/>
        <v>201209800</v>
      </c>
      <c r="H27" s="13">
        <f t="shared" si="3"/>
        <v>6036294</v>
      </c>
      <c r="I27" s="13">
        <f t="shared" si="4"/>
        <v>207246094</v>
      </c>
    </row>
    <row r="28" spans="1:9" ht="35.450000000000003" customHeight="1" x14ac:dyDescent="0.25">
      <c r="A28" s="10">
        <v>20</v>
      </c>
      <c r="B28" s="11" t="s">
        <v>41</v>
      </c>
      <c r="C28" s="12">
        <v>90.2</v>
      </c>
      <c r="D28" s="13">
        <f t="shared" si="0"/>
        <v>11726000</v>
      </c>
      <c r="E28" s="13">
        <f t="shared" si="1"/>
        <v>902000</v>
      </c>
      <c r="F28" s="13">
        <v>74747800</v>
      </c>
      <c r="G28" s="13">
        <f t="shared" si="2"/>
        <v>87375800</v>
      </c>
      <c r="H28" s="13">
        <f t="shared" si="3"/>
        <v>2621274</v>
      </c>
      <c r="I28" s="13">
        <f t="shared" si="4"/>
        <v>89997074</v>
      </c>
    </row>
    <row r="29" spans="1:9" ht="35.450000000000003" customHeight="1" x14ac:dyDescent="0.25">
      <c r="A29" s="10">
        <v>21</v>
      </c>
      <c r="B29" s="11" t="s">
        <v>42</v>
      </c>
      <c r="C29" s="12">
        <v>90.3</v>
      </c>
      <c r="D29" s="13">
        <f t="shared" si="0"/>
        <v>11739000</v>
      </c>
      <c r="E29" s="13">
        <f t="shared" si="1"/>
        <v>903000</v>
      </c>
      <c r="F29" s="13">
        <v>73016700</v>
      </c>
      <c r="G29" s="13">
        <f t="shared" si="2"/>
        <v>85658700</v>
      </c>
      <c r="H29" s="13">
        <f t="shared" si="3"/>
        <v>2569761</v>
      </c>
      <c r="I29" s="13">
        <f t="shared" si="4"/>
        <v>88228461</v>
      </c>
    </row>
    <row r="30" spans="1:9" ht="35.450000000000003" customHeight="1" x14ac:dyDescent="0.25">
      <c r="A30" s="10">
        <v>22</v>
      </c>
      <c r="B30" s="11" t="s">
        <v>43</v>
      </c>
      <c r="C30" s="12">
        <v>77.5</v>
      </c>
      <c r="D30" s="13">
        <f t="shared" si="0"/>
        <v>10075000</v>
      </c>
      <c r="E30" s="13">
        <f t="shared" si="1"/>
        <v>775000</v>
      </c>
      <c r="F30" s="13">
        <v>60597500</v>
      </c>
      <c r="G30" s="13">
        <f t="shared" si="2"/>
        <v>71447500</v>
      </c>
      <c r="H30" s="13">
        <f t="shared" si="3"/>
        <v>2143425</v>
      </c>
      <c r="I30" s="13">
        <f t="shared" si="4"/>
        <v>73590925</v>
      </c>
    </row>
    <row r="31" spans="1:9" ht="35.450000000000003" customHeight="1" x14ac:dyDescent="0.25">
      <c r="A31" s="10">
        <v>23</v>
      </c>
      <c r="B31" s="11" t="s">
        <v>44</v>
      </c>
      <c r="C31" s="12">
        <v>65.900000000000006</v>
      </c>
      <c r="D31" s="13">
        <f t="shared" si="0"/>
        <v>8567000</v>
      </c>
      <c r="E31" s="13">
        <f t="shared" si="1"/>
        <v>659000</v>
      </c>
      <c r="F31" s="13">
        <v>50805100</v>
      </c>
      <c r="G31" s="13">
        <f t="shared" si="2"/>
        <v>60031100</v>
      </c>
      <c r="H31" s="13">
        <f t="shared" si="3"/>
        <v>1800933</v>
      </c>
      <c r="I31" s="13">
        <f t="shared" si="4"/>
        <v>61832033</v>
      </c>
    </row>
    <row r="32" spans="1:9" ht="35.450000000000003" customHeight="1" x14ac:dyDescent="0.25">
      <c r="A32" s="10">
        <v>24</v>
      </c>
      <c r="B32" s="11" t="s">
        <v>45</v>
      </c>
      <c r="C32" s="12">
        <v>57</v>
      </c>
      <c r="D32" s="13">
        <f t="shared" si="0"/>
        <v>7410000</v>
      </c>
      <c r="E32" s="13">
        <f t="shared" si="1"/>
        <v>570000</v>
      </c>
      <c r="F32" s="13">
        <v>50073000</v>
      </c>
      <c r="G32" s="13">
        <f t="shared" si="2"/>
        <v>58053000</v>
      </c>
      <c r="H32" s="13">
        <f t="shared" si="3"/>
        <v>1741590</v>
      </c>
      <c r="I32" s="13">
        <f t="shared" si="4"/>
        <v>59794590</v>
      </c>
    </row>
    <row r="33" spans="1:11" ht="35.450000000000003" customHeight="1" x14ac:dyDescent="0.25">
      <c r="A33" s="10">
        <v>25</v>
      </c>
      <c r="B33" s="11" t="s">
        <v>46</v>
      </c>
      <c r="C33" s="12">
        <v>486.4</v>
      </c>
      <c r="D33" s="13">
        <f t="shared" si="0"/>
        <v>63232000</v>
      </c>
      <c r="E33" s="13">
        <f t="shared" si="1"/>
        <v>4864000</v>
      </c>
      <c r="F33" s="13">
        <v>349529600</v>
      </c>
      <c r="G33" s="13">
        <f t="shared" si="2"/>
        <v>417625600</v>
      </c>
      <c r="H33" s="13">
        <f t="shared" si="3"/>
        <v>12528768</v>
      </c>
      <c r="I33" s="13">
        <f t="shared" si="4"/>
        <v>430154368</v>
      </c>
    </row>
    <row r="34" spans="1:11" ht="35.450000000000003" customHeight="1" x14ac:dyDescent="0.25">
      <c r="A34" s="10">
        <v>26</v>
      </c>
      <c r="B34" s="11" t="s">
        <v>47</v>
      </c>
      <c r="C34" s="12">
        <v>328.7</v>
      </c>
      <c r="D34" s="13">
        <f t="shared" si="0"/>
        <v>42731000</v>
      </c>
      <c r="E34" s="13">
        <f t="shared" si="1"/>
        <v>3287000</v>
      </c>
      <c r="F34" s="13">
        <v>240874300</v>
      </c>
      <c r="G34" s="13">
        <f t="shared" si="2"/>
        <v>286892300</v>
      </c>
      <c r="H34" s="13">
        <f t="shared" si="3"/>
        <v>8606769</v>
      </c>
      <c r="I34" s="13">
        <f t="shared" si="4"/>
        <v>295499069</v>
      </c>
    </row>
    <row r="35" spans="1:11" ht="35.450000000000003" customHeight="1" x14ac:dyDescent="0.25">
      <c r="A35" s="10">
        <v>27</v>
      </c>
      <c r="B35" s="11" t="s">
        <v>48</v>
      </c>
      <c r="C35" s="12">
        <v>419.9</v>
      </c>
      <c r="D35" s="13">
        <f t="shared" si="0"/>
        <v>54587000</v>
      </c>
      <c r="E35" s="13">
        <f t="shared" si="1"/>
        <v>4199000</v>
      </c>
      <c r="F35" s="13">
        <v>300111100</v>
      </c>
      <c r="G35" s="13">
        <f t="shared" si="2"/>
        <v>358897100</v>
      </c>
      <c r="H35" s="13">
        <f t="shared" si="3"/>
        <v>10766913</v>
      </c>
      <c r="I35" s="13">
        <f t="shared" si="4"/>
        <v>369664013</v>
      </c>
    </row>
    <row r="36" spans="1:11" ht="35.450000000000003" customHeight="1" x14ac:dyDescent="0.25">
      <c r="A36" s="10">
        <v>28</v>
      </c>
      <c r="B36" s="11" t="s">
        <v>49</v>
      </c>
      <c r="C36" s="12">
        <v>211.4</v>
      </c>
      <c r="D36" s="13">
        <f t="shared" si="0"/>
        <v>27482000</v>
      </c>
      <c r="E36" s="13">
        <f t="shared" si="1"/>
        <v>2114000</v>
      </c>
      <c r="F36" s="13">
        <v>152854600</v>
      </c>
      <c r="G36" s="13">
        <f t="shared" si="2"/>
        <v>182450600</v>
      </c>
      <c r="H36" s="13">
        <f t="shared" si="3"/>
        <v>5473518</v>
      </c>
      <c r="I36" s="13">
        <f t="shared" si="4"/>
        <v>187924118</v>
      </c>
    </row>
    <row r="37" spans="1:11" ht="35.450000000000003" customHeight="1" x14ac:dyDescent="0.25">
      <c r="A37" s="10">
        <v>29</v>
      </c>
      <c r="B37" s="11" t="s">
        <v>50</v>
      </c>
      <c r="C37" s="12">
        <v>237.2</v>
      </c>
      <c r="D37" s="13">
        <f t="shared" si="0"/>
        <v>30836000</v>
      </c>
      <c r="E37" s="13">
        <f t="shared" si="1"/>
        <v>2372000</v>
      </c>
      <c r="F37" s="13">
        <v>172430800</v>
      </c>
      <c r="G37" s="13">
        <f t="shared" si="2"/>
        <v>205638800</v>
      </c>
      <c r="H37" s="13">
        <f t="shared" si="3"/>
        <v>6169164</v>
      </c>
      <c r="I37" s="13">
        <f t="shared" si="4"/>
        <v>211807964</v>
      </c>
    </row>
    <row r="38" spans="1:11" ht="35.450000000000003" customHeight="1" x14ac:dyDescent="0.25">
      <c r="A38" s="10">
        <v>30</v>
      </c>
      <c r="B38" s="11" t="s">
        <v>51</v>
      </c>
      <c r="C38" s="12">
        <v>348.3</v>
      </c>
      <c r="D38" s="13">
        <f t="shared" si="0"/>
        <v>45279000</v>
      </c>
      <c r="E38" s="13">
        <f t="shared" si="1"/>
        <v>3483000</v>
      </c>
      <c r="F38" s="13">
        <v>243578700</v>
      </c>
      <c r="G38" s="13">
        <f t="shared" si="2"/>
        <v>292340700</v>
      </c>
      <c r="H38" s="13">
        <f t="shared" si="3"/>
        <v>8770221</v>
      </c>
      <c r="I38" s="13">
        <f t="shared" si="4"/>
        <v>301110921</v>
      </c>
    </row>
    <row r="39" spans="1:11" ht="35.450000000000003" customHeight="1" x14ac:dyDescent="0.25">
      <c r="A39" s="10">
        <v>31</v>
      </c>
      <c r="B39" s="11" t="s">
        <v>52</v>
      </c>
      <c r="C39" s="12">
        <v>484.7</v>
      </c>
      <c r="D39" s="13">
        <f t="shared" si="0"/>
        <v>63011000</v>
      </c>
      <c r="E39" s="13">
        <f t="shared" si="1"/>
        <v>4847000</v>
      </c>
      <c r="F39" s="13">
        <v>377158300</v>
      </c>
      <c r="G39" s="13">
        <f t="shared" si="2"/>
        <v>445016300</v>
      </c>
      <c r="H39" s="13">
        <f t="shared" si="3"/>
        <v>13350489</v>
      </c>
      <c r="I39" s="13">
        <f t="shared" si="4"/>
        <v>458366789</v>
      </c>
    </row>
    <row r="40" spans="1:11" ht="35.450000000000003" customHeight="1" x14ac:dyDescent="0.25">
      <c r="A40" s="10">
        <v>32</v>
      </c>
      <c r="B40" s="11" t="s">
        <v>53</v>
      </c>
      <c r="C40" s="12">
        <v>221.6</v>
      </c>
      <c r="D40" s="13">
        <f t="shared" si="0"/>
        <v>28808000</v>
      </c>
      <c r="E40" s="13">
        <f t="shared" si="1"/>
        <v>2216000</v>
      </c>
      <c r="F40" s="13">
        <v>163482400</v>
      </c>
      <c r="G40" s="13">
        <f t="shared" si="2"/>
        <v>194506400</v>
      </c>
      <c r="H40" s="13">
        <f t="shared" si="3"/>
        <v>5835192</v>
      </c>
      <c r="I40" s="13">
        <f t="shared" si="4"/>
        <v>200341592</v>
      </c>
    </row>
    <row r="41" spans="1:11" ht="35.450000000000003" customHeight="1" x14ac:dyDescent="0.25">
      <c r="A41" s="10">
        <v>33</v>
      </c>
      <c r="B41" s="11" t="s">
        <v>54</v>
      </c>
      <c r="C41" s="12">
        <v>251.6</v>
      </c>
      <c r="D41" s="13">
        <f t="shared" si="0"/>
        <v>32708000</v>
      </c>
      <c r="E41" s="13">
        <f t="shared" si="1"/>
        <v>2516000</v>
      </c>
      <c r="F41" s="13">
        <v>194952400</v>
      </c>
      <c r="G41" s="13">
        <f t="shared" si="2"/>
        <v>230176400</v>
      </c>
      <c r="H41" s="13">
        <f t="shared" si="3"/>
        <v>6905292</v>
      </c>
      <c r="I41" s="13">
        <f t="shared" si="4"/>
        <v>237081692</v>
      </c>
    </row>
    <row r="42" spans="1:11" ht="35.450000000000003" customHeight="1" x14ac:dyDescent="0.25">
      <c r="A42" s="10">
        <v>34</v>
      </c>
      <c r="B42" s="11" t="s">
        <v>55</v>
      </c>
      <c r="C42" s="12">
        <v>251.8</v>
      </c>
      <c r="D42" s="13">
        <f t="shared" si="0"/>
        <v>32734000</v>
      </c>
      <c r="E42" s="13">
        <f t="shared" si="1"/>
        <v>2518000</v>
      </c>
      <c r="F42" s="13">
        <v>182490200</v>
      </c>
      <c r="G42" s="13">
        <f t="shared" si="2"/>
        <v>217742200</v>
      </c>
      <c r="H42" s="13">
        <f t="shared" si="3"/>
        <v>6532266</v>
      </c>
      <c r="I42" s="13">
        <f t="shared" si="4"/>
        <v>224274466</v>
      </c>
    </row>
    <row r="43" spans="1:11" ht="35.450000000000003" customHeight="1" x14ac:dyDescent="0.25">
      <c r="A43" s="10">
        <v>35</v>
      </c>
      <c r="B43" s="11" t="s">
        <v>56</v>
      </c>
      <c r="C43" s="12">
        <v>169.1</v>
      </c>
      <c r="D43" s="13">
        <f t="shared" si="0"/>
        <v>21983000</v>
      </c>
      <c r="E43" s="13">
        <f t="shared" si="1"/>
        <v>1691000</v>
      </c>
      <c r="F43" s="13">
        <v>123709900</v>
      </c>
      <c r="G43" s="13">
        <f t="shared" si="2"/>
        <v>147383900</v>
      </c>
      <c r="H43" s="13">
        <f t="shared" si="3"/>
        <v>4421517</v>
      </c>
      <c r="I43" s="13">
        <f t="shared" si="4"/>
        <v>151805417</v>
      </c>
    </row>
    <row r="44" spans="1:11" ht="35.450000000000003" customHeight="1" x14ac:dyDescent="0.25">
      <c r="A44" s="10">
        <v>36</v>
      </c>
      <c r="B44" s="11" t="s">
        <v>57</v>
      </c>
      <c r="C44" s="12">
        <v>859.1</v>
      </c>
      <c r="D44" s="13">
        <f t="shared" si="0"/>
        <v>111683000</v>
      </c>
      <c r="E44" s="13">
        <f t="shared" si="1"/>
        <v>8591000</v>
      </c>
      <c r="F44" s="13">
        <v>627919900</v>
      </c>
      <c r="G44" s="13">
        <f t="shared" si="2"/>
        <v>748193900</v>
      </c>
      <c r="H44" s="13">
        <f t="shared" si="3"/>
        <v>22445817</v>
      </c>
      <c r="I44" s="13">
        <f t="shared" si="4"/>
        <v>770639717</v>
      </c>
    </row>
    <row r="45" spans="1:11" s="17" customFormat="1" ht="31.15" customHeight="1" x14ac:dyDescent="0.25">
      <c r="A45" s="6"/>
      <c r="B45" s="6" t="s">
        <v>18</v>
      </c>
      <c r="C45" s="15">
        <f>SUM(C9:C44)</f>
        <v>10393.799999999999</v>
      </c>
      <c r="D45" s="16">
        <f>SUM(D9:D44)</f>
        <v>1351194000</v>
      </c>
      <c r="E45" s="16">
        <f t="shared" ref="E45:I45" si="5">SUM(E9:E44)</f>
        <v>103938000</v>
      </c>
      <c r="F45" s="16">
        <f t="shared" si="5"/>
        <v>7683328200</v>
      </c>
      <c r="G45" s="16">
        <f>SUM(G9:G44)</f>
        <v>9138460200</v>
      </c>
      <c r="H45" s="16">
        <f t="shared" si="5"/>
        <v>274153806</v>
      </c>
      <c r="I45" s="16">
        <f t="shared" si="5"/>
        <v>9412614006</v>
      </c>
    </row>
    <row r="46" spans="1:11" ht="11.45" customHeight="1" x14ac:dyDescent="0.25">
      <c r="B46" s="1"/>
      <c r="C46" s="1"/>
    </row>
    <row r="47" spans="1:11" ht="16.899999999999999" customHeight="1" x14ac:dyDescent="0.25">
      <c r="A47" s="26" t="s">
        <v>19</v>
      </c>
      <c r="B47" s="26"/>
      <c r="C47" s="26"/>
      <c r="D47" s="27" t="s">
        <v>59</v>
      </c>
      <c r="E47" s="27"/>
      <c r="F47" s="27"/>
      <c r="G47" s="27"/>
      <c r="H47" s="27"/>
      <c r="I47" s="27"/>
      <c r="J47" s="18"/>
      <c r="K47" s="18"/>
    </row>
    <row r="48" spans="1:11" ht="17.25" x14ac:dyDescent="0.25">
      <c r="A48" s="28" t="s">
        <v>20</v>
      </c>
      <c r="B48" s="28"/>
      <c r="C48" s="28"/>
      <c r="D48" s="19"/>
      <c r="E48" s="19"/>
      <c r="F48" s="19"/>
      <c r="G48" s="20"/>
      <c r="H48" s="20"/>
      <c r="I48" s="20"/>
      <c r="J48" s="20"/>
      <c r="K48" s="20"/>
    </row>
    <row r="49" spans="1:11" ht="16.899999999999999" customHeight="1" x14ac:dyDescent="0.25">
      <c r="A49" s="29" t="s">
        <v>21</v>
      </c>
      <c r="B49" s="29"/>
      <c r="C49" s="29"/>
      <c r="D49" s="30" t="s">
        <v>60</v>
      </c>
      <c r="E49" s="30"/>
      <c r="F49" s="30"/>
      <c r="G49" s="30"/>
      <c r="H49" s="30"/>
      <c r="I49" s="30"/>
      <c r="J49" s="21"/>
      <c r="K49" s="21"/>
    </row>
    <row r="50" spans="1:11" ht="16.899999999999999" customHeight="1" x14ac:dyDescent="0.25">
      <c r="A50" s="29" t="s">
        <v>22</v>
      </c>
      <c r="B50" s="29"/>
      <c r="C50" s="29"/>
      <c r="D50" s="30" t="s">
        <v>61</v>
      </c>
      <c r="E50" s="30"/>
      <c r="F50" s="30"/>
      <c r="G50" s="30"/>
      <c r="H50" s="30"/>
      <c r="I50" s="30"/>
      <c r="J50" s="21"/>
      <c r="K50" s="21"/>
    </row>
  </sheetData>
  <mergeCells count="13">
    <mergeCell ref="A50:C50"/>
    <mergeCell ref="D50:I50"/>
    <mergeCell ref="A5:I5"/>
    <mergeCell ref="A47:C47"/>
    <mergeCell ref="D47:I47"/>
    <mergeCell ref="A48:C48"/>
    <mergeCell ref="A49:C49"/>
    <mergeCell ref="D49:I49"/>
    <mergeCell ref="A3:I4"/>
    <mergeCell ref="A1:D1"/>
    <mergeCell ref="E1:I1"/>
    <mergeCell ref="A2:D2"/>
    <mergeCell ref="E2:I2"/>
  </mergeCells>
  <printOptions horizontalCentered="1"/>
  <pageMargins left="0.25" right="0.25" top="0.38" bottom="0.25" header="0" footer="0"/>
  <pageSetup paperSize="9" scale="7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Đất NN chuẩn</vt:lpstr>
      <vt:lpstr>'Đất NN chuẩn'!Print_Area</vt:lpstr>
      <vt:lpstr>'Đất NN chuẩn'!Print_Titles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Diệu Thuần Đỗ</dc:creator>
  <cp:lastModifiedBy>Admin</cp:lastModifiedBy>
  <cp:lastPrinted>2026-07-20T10:44:45Z</cp:lastPrinted>
  <dcterms:created xsi:type="dcterms:W3CDTF">2026-06-29T08:07:53Z</dcterms:created>
  <dcterms:modified xsi:type="dcterms:W3CDTF">2026-07-20T10:59:35Z</dcterms:modified>
</cp:coreProperties>
</file>