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VCQ(01.7.2025)-PHU LIEN\2. XDCB\2. DA dau tu cong\2. KH von + Giai ngan\Nam2026\3. Vekichbangiaingan\3. Dieuchinh(Lan2)KịchbangiainganNam2026\BQLDAbcao\"/>
    </mc:Choice>
  </mc:AlternateContent>
  <xr:revisionPtr revIDLastSave="0" documentId="13_ncr:1_{28767855-F015-4A43-90FB-FF7144FF483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GV" sheetId="6" state="veryHidden" r:id="rId1"/>
    <sheet name="PL03" sheetId="1" r:id="rId2"/>
    <sheet name="DS" sheetId="2" state="hidden" r:id="rId3"/>
    <sheet name="Sheet4" sheetId="3" state="hidden" r:id="rId4"/>
    <sheet name="Sheet2" sheetId="4" state="hidden" r:id="rId5"/>
    <sheet name="H Vinh Bao" sheetId="5" state="hidden" r:id="rId6"/>
  </sheets>
  <externalReferences>
    <externalReference r:id="rId7"/>
  </externalReferences>
  <calcPr calcId="181029"/>
  <extLst>
    <ext uri="GoogleSheetsCustomDataVersion2">
      <go:sheetsCustomData xmlns:go="http://customooxmlschemas.google.com/" r:id="rId10" roundtripDataChecksum="uIcHDJKxEjSaoaLjXyFQe829WBWmk6bXduvZ1oFj9t0="/>
    </ext>
  </extLst>
</workbook>
</file>

<file path=xl/calcChain.xml><?xml version="1.0" encoding="utf-8"?>
<calcChain xmlns="http://schemas.openxmlformats.org/spreadsheetml/2006/main">
  <c r="W13" i="1" l="1"/>
  <c r="W14" i="1"/>
  <c r="W15" i="1"/>
  <c r="W17" i="1"/>
  <c r="U15" i="1"/>
  <c r="U17" i="1"/>
  <c r="S15" i="1"/>
  <c r="S17" i="1"/>
  <c r="S18" i="1"/>
  <c r="Q13" i="1"/>
  <c r="Q14" i="1"/>
  <c r="Q15" i="1"/>
  <c r="Q17" i="1"/>
  <c r="Q18" i="1"/>
  <c r="O15" i="1"/>
  <c r="M18" i="1"/>
  <c r="K17" i="1"/>
  <c r="K23" i="1"/>
  <c r="I14" i="1"/>
  <c r="I15" i="1"/>
  <c r="I17" i="1"/>
  <c r="I18" i="1"/>
  <c r="I19" i="1"/>
  <c r="I20" i="1"/>
  <c r="I21" i="1"/>
  <c r="I22" i="1"/>
  <c r="I23" i="1"/>
  <c r="G14" i="1"/>
  <c r="G18" i="1"/>
  <c r="G19" i="1"/>
  <c r="G20" i="1"/>
  <c r="G21" i="1"/>
  <c r="G22" i="1"/>
  <c r="G23" i="1"/>
  <c r="G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9" i="1"/>
  <c r="R14" i="1"/>
  <c r="S14" i="1" s="1"/>
  <c r="N18" i="1"/>
  <c r="O18" i="1" s="1"/>
  <c r="L9" i="1"/>
  <c r="M9" i="1" s="1"/>
  <c r="J15" i="1"/>
  <c r="K15" i="1" s="1"/>
  <c r="J18" i="1"/>
  <c r="K18" i="1" s="1"/>
  <c r="J14" i="1"/>
  <c r="K14" i="1" s="1"/>
  <c r="T18" i="1"/>
  <c r="V18" i="1" s="1"/>
  <c r="X18" i="1" s="1"/>
  <c r="D8" i="1"/>
  <c r="E8" i="1" s="1"/>
  <c r="C8" i="1"/>
  <c r="L14" i="1" l="1"/>
  <c r="T14" i="1"/>
  <c r="U14" i="1" s="1"/>
  <c r="U18" i="1"/>
  <c r="L15" i="1"/>
  <c r="M15" i="1" s="1"/>
  <c r="W18" i="1"/>
  <c r="J8" i="5"/>
  <c r="L8" i="5" s="1"/>
  <c r="L9" i="5" s="1"/>
  <c r="K17" i="3"/>
  <c r="J17" i="3"/>
  <c r="G17" i="3"/>
  <c r="K16" i="3"/>
  <c r="J16" i="3"/>
  <c r="G16" i="3"/>
  <c r="K15" i="3"/>
  <c r="J15" i="3"/>
  <c r="G15" i="3" s="1"/>
  <c r="K14" i="3"/>
  <c r="J14" i="3"/>
  <c r="G14" i="3"/>
  <c r="K13" i="3"/>
  <c r="J13" i="3"/>
  <c r="G13" i="3" s="1"/>
  <c r="K12" i="3"/>
  <c r="J12" i="3"/>
  <c r="G12" i="3"/>
  <c r="D12" i="3"/>
  <c r="D13" i="3" s="1"/>
  <c r="K11" i="3"/>
  <c r="J11" i="3"/>
  <c r="G11" i="3" s="1"/>
  <c r="D11" i="3"/>
  <c r="K10" i="3"/>
  <c r="J10" i="3"/>
  <c r="G10" i="3"/>
  <c r="K9" i="3"/>
  <c r="J9" i="3"/>
  <c r="G9" i="3"/>
  <c r="K8" i="3"/>
  <c r="J8" i="3"/>
  <c r="G8" i="3" s="1"/>
  <c r="K7" i="3"/>
  <c r="J7" i="3"/>
  <c r="G7" i="3"/>
  <c r="K6" i="3"/>
  <c r="J6" i="3"/>
  <c r="G6" i="3" s="1"/>
  <c r="K5" i="3"/>
  <c r="J5" i="3"/>
  <c r="G5" i="3"/>
  <c r="N23" i="1"/>
  <c r="O23" i="1" s="1"/>
  <c r="L23" i="1"/>
  <c r="M23" i="1" s="1"/>
  <c r="V22" i="1"/>
  <c r="L22" i="1"/>
  <c r="J22" i="1"/>
  <c r="K22" i="1" s="1"/>
  <c r="V21" i="1"/>
  <c r="L21" i="1"/>
  <c r="J21" i="1"/>
  <c r="K21" i="1" s="1"/>
  <c r="V20" i="1"/>
  <c r="L20" i="1"/>
  <c r="M20" i="1" s="1"/>
  <c r="J20" i="1"/>
  <c r="K20" i="1" s="1"/>
  <c r="V19" i="1"/>
  <c r="W19" i="1" s="1"/>
  <c r="L19" i="1"/>
  <c r="J19" i="1"/>
  <c r="K19" i="1" s="1"/>
  <c r="X17" i="1"/>
  <c r="F17" i="1"/>
  <c r="G17" i="1" s="1"/>
  <c r="H16" i="1"/>
  <c r="F16" i="1"/>
  <c r="G16" i="1" s="1"/>
  <c r="Y15" i="1"/>
  <c r="F15" i="1"/>
  <c r="G15" i="1" s="1"/>
  <c r="F13" i="1"/>
  <c r="L12" i="1"/>
  <c r="M12" i="1" s="1"/>
  <c r="F12" i="1"/>
  <c r="H11" i="1"/>
  <c r="F11" i="1"/>
  <c r="G11" i="1" s="1"/>
  <c r="T10" i="1"/>
  <c r="H10" i="1"/>
  <c r="F10" i="1"/>
  <c r="G10" i="1" s="1"/>
  <c r="H9" i="1"/>
  <c r="I9" i="1" l="1"/>
  <c r="J9" i="1"/>
  <c r="K9" i="1" s="1"/>
  <c r="H13" i="1"/>
  <c r="G13" i="1"/>
  <c r="J16" i="1"/>
  <c r="K16" i="1" s="1"/>
  <c r="I16" i="1"/>
  <c r="N19" i="1"/>
  <c r="O19" i="1" s="1"/>
  <c r="M19" i="1"/>
  <c r="X20" i="1"/>
  <c r="Y20" i="1" s="1"/>
  <c r="W20" i="1"/>
  <c r="X21" i="1"/>
  <c r="Y21" i="1" s="1"/>
  <c r="W21" i="1"/>
  <c r="N22" i="1"/>
  <c r="O22" i="1" s="1"/>
  <c r="M22" i="1"/>
  <c r="V10" i="1"/>
  <c r="W10" i="1" s="1"/>
  <c r="U10" i="1"/>
  <c r="J11" i="1"/>
  <c r="K11" i="1" s="1"/>
  <c r="I11" i="1"/>
  <c r="J10" i="1"/>
  <c r="K10" i="1" s="1"/>
  <c r="I10" i="1"/>
  <c r="H12" i="1"/>
  <c r="I12" i="1" s="1"/>
  <c r="G12" i="1"/>
  <c r="N21" i="1"/>
  <c r="O21" i="1" s="1"/>
  <c r="M21" i="1"/>
  <c r="X22" i="1"/>
  <c r="Y22" i="1" s="1"/>
  <c r="W22" i="1"/>
  <c r="M14" i="1"/>
  <c r="N14" i="1"/>
  <c r="O14" i="1" s="1"/>
  <c r="F8" i="1"/>
  <c r="G8" i="1" s="1"/>
  <c r="H8" i="1"/>
  <c r="I8" i="1" s="1"/>
  <c r="P23" i="1"/>
  <c r="L16" i="1"/>
  <c r="L10" i="1"/>
  <c r="M10" i="1" s="1"/>
  <c r="N20" i="1"/>
  <c r="O20" i="1" s="1"/>
  <c r="X19" i="1"/>
  <c r="Y19" i="1" s="1"/>
  <c r="X15" i="1"/>
  <c r="P19" i="1"/>
  <c r="Q19" i="1" s="1"/>
  <c r="J12" i="1"/>
  <c r="K12" i="1" s="1"/>
  <c r="P22" i="1"/>
  <c r="Q22" i="1" s="1"/>
  <c r="X10" i="1"/>
  <c r="Y10" i="1" s="1"/>
  <c r="P21" i="1"/>
  <c r="Q21" i="1" s="1"/>
  <c r="L11" i="1"/>
  <c r="M11" i="1" s="1"/>
  <c r="N12" i="1"/>
  <c r="O12" i="1" s="1"/>
  <c r="Y17" i="1"/>
  <c r="R23" i="1" l="1"/>
  <c r="Q23" i="1"/>
  <c r="I13" i="1"/>
  <c r="J13" i="1"/>
  <c r="M16" i="1"/>
  <c r="N16" i="1"/>
  <c r="O16" i="1" s="1"/>
  <c r="P10" i="1"/>
  <c r="Q10" i="1" s="1"/>
  <c r="P20" i="1"/>
  <c r="Q20" i="1" s="1"/>
  <c r="N10" i="1"/>
  <c r="O10" i="1" s="1"/>
  <c r="L17" i="1"/>
  <c r="M17" i="1" s="1"/>
  <c r="P12" i="1"/>
  <c r="Q12" i="1" s="1"/>
  <c r="R21" i="1"/>
  <c r="S21" i="1" s="1"/>
  <c r="R22" i="1"/>
  <c r="S22" i="1" s="1"/>
  <c r="N9" i="1"/>
  <c r="O9" i="1" s="1"/>
  <c r="N11" i="1"/>
  <c r="O11" i="1" s="1"/>
  <c r="R19" i="1"/>
  <c r="S19" i="1" s="1"/>
  <c r="K13" i="1" l="1"/>
  <c r="L13" i="1"/>
  <c r="J8" i="1"/>
  <c r="K8" i="1" s="1"/>
  <c r="P16" i="1"/>
  <c r="S23" i="1"/>
  <c r="T23" i="1"/>
  <c r="L8" i="1"/>
  <c r="M8" i="1" s="1"/>
  <c r="R20" i="1"/>
  <c r="S20" i="1" s="1"/>
  <c r="R10" i="1"/>
  <c r="S10" i="1" s="1"/>
  <c r="P9" i="1"/>
  <c r="Q9" i="1" s="1"/>
  <c r="P11" i="1"/>
  <c r="Q11" i="1" s="1"/>
  <c r="T22" i="1"/>
  <c r="U22" i="1" s="1"/>
  <c r="R12" i="1"/>
  <c r="S12" i="1" s="1"/>
  <c r="T19" i="1"/>
  <c r="U19" i="1" s="1"/>
  <c r="T21" i="1"/>
  <c r="U21" i="1" s="1"/>
  <c r="N17" i="1"/>
  <c r="O17" i="1" s="1"/>
  <c r="Q16" i="1" l="1"/>
  <c r="R16" i="1"/>
  <c r="U23" i="1"/>
  <c r="V23" i="1"/>
  <c r="M13" i="1"/>
  <c r="N13" i="1"/>
  <c r="P8" i="1"/>
  <c r="Q8" i="1" s="1"/>
  <c r="N8" i="1"/>
  <c r="O8" i="1" s="1"/>
  <c r="T20" i="1"/>
  <c r="U20" i="1" s="1"/>
  <c r="R11" i="1"/>
  <c r="S11" i="1" s="1"/>
  <c r="R9" i="1"/>
  <c r="T12" i="1"/>
  <c r="U12" i="1" s="1"/>
  <c r="X13" i="1"/>
  <c r="Y13" i="1" s="1"/>
  <c r="S9" i="1" l="1"/>
  <c r="T9" i="1"/>
  <c r="U9" i="1" s="1"/>
  <c r="W23" i="1"/>
  <c r="X23" i="1"/>
  <c r="Y23" i="1" s="1"/>
  <c r="R13" i="1"/>
  <c r="O13" i="1"/>
  <c r="S16" i="1"/>
  <c r="T16" i="1"/>
  <c r="R8" i="1"/>
  <c r="S8" i="1" s="1"/>
  <c r="V12" i="1"/>
  <c r="W12" i="1" s="1"/>
  <c r="T11" i="1"/>
  <c r="U16" i="1" l="1"/>
  <c r="V16" i="1"/>
  <c r="T8" i="1"/>
  <c r="U8" i="1" s="1"/>
  <c r="U11" i="1"/>
  <c r="T13" i="1"/>
  <c r="U13" i="1" s="1"/>
  <c r="S13" i="1"/>
  <c r="V11" i="1"/>
  <c r="W11" i="1" s="1"/>
  <c r="X12" i="1"/>
  <c r="Y12" i="1" s="1"/>
  <c r="V9" i="1"/>
  <c r="W9" i="1" s="1"/>
  <c r="W16" i="1" l="1"/>
  <c r="X16" i="1"/>
  <c r="Y16" i="1" s="1"/>
  <c r="V8" i="1"/>
  <c r="W8" i="1" s="1"/>
  <c r="X9" i="1"/>
  <c r="X11" i="1"/>
  <c r="Y11" i="1" l="1"/>
  <c r="X8" i="1"/>
  <c r="Y8" i="1" s="1"/>
  <c r="Y9" i="1"/>
</calcChain>
</file>

<file path=xl/sharedStrings.xml><?xml version="1.0" encoding="utf-8"?>
<sst xmlns="http://schemas.openxmlformats.org/spreadsheetml/2006/main" count="147" uniqueCount="122">
  <si>
    <t>Đơn vị tính: Triệu Đồng</t>
  </si>
  <si>
    <t>STT</t>
  </si>
  <si>
    <t>Tên dự án</t>
  </si>
  <si>
    <t>Kế hoạch vốn trong năm 2026</t>
  </si>
  <si>
    <t>Kịch bản giải ngân vốn đầu tư công năm 2026</t>
  </si>
  <si>
    <t>Kết quả giải ngân lũy kế 3 tháng</t>
  </si>
  <si>
    <t>Lũy kế 4 tháng</t>
  </si>
  <si>
    <t>Lũy kế 5 tháng</t>
  </si>
  <si>
    <t>Lũy kế 6 tháng</t>
  </si>
  <si>
    <t>Lũy kế 7 tháng</t>
  </si>
  <si>
    <t>Lũy kế 8 tháng</t>
  </si>
  <si>
    <t>Lũy kế 9 tháng</t>
  </si>
  <si>
    <t>Lũy kế 10 tháng</t>
  </si>
  <si>
    <t>Lũy kế 11 tháng</t>
  </si>
  <si>
    <t>Lũy kế 12 tháng</t>
  </si>
  <si>
    <t>Lũy kế đến ngày 31/01/2027</t>
  </si>
  <si>
    <t>Giá trị giải ngân</t>
  </si>
  <si>
    <t>Tỷ lệ giải ngân so với kế hoạch vốn cấp</t>
  </si>
  <si>
    <t>TỔNG</t>
  </si>
  <si>
    <t>Xây dựng tầng 3, tầng 4 nhà lớp học, chức năng 04 tầng Trường Tiểu học Ngọc Sơn và các hạng mục phụ trợ</t>
  </si>
  <si>
    <t>Xây dựng nhà lớp học, chức năng và các hạng mục phụ trợ Trường Mầm non Hoa Mai</t>
  </si>
  <si>
    <t xml:space="preserve">Xây dựng phòng chức năng và một số hạng mục phụ trợ Trường Tiểu học Kim Đồng </t>
  </si>
  <si>
    <t>Xây dựng nhà đa năng Trường THCS Bắc Hà và một số hạng mục phụ trợ</t>
  </si>
  <si>
    <t xml:space="preserve">Cải tạo một số nhà văn hóa trên địa bàn phường </t>
  </si>
  <si>
    <t>Cải tạo, nâng cấp ngõ 26 đường Trần Nhân Tông</t>
  </si>
  <si>
    <t>Cải tạo, nâng cấp đường vào Bệnh viện Phổi Hải Phòng</t>
  </si>
  <si>
    <t xml:space="preserve">Cải tạo, nâng cấp đường Khúc trì, vườn hoa tại khu vực Trường Mầm non Hướng Dương cũ và ngõ 41 đường Khúc Trì </t>
  </si>
  <si>
    <t xml:space="preserve">Xây dựng cơ sở hạ tầng phục vụ đấu giá đất xen kẹt tại đường Khúc Trì, giáp Trường Mầm non Hướng Dương </t>
  </si>
  <si>
    <t>Xây dựng cơ sở hạ tầng phục vụ đấu giá đất xen kẹt tại khu đất tại ngõ 63 Trần Tất Văn</t>
  </si>
  <si>
    <t>Đấu giá quyền sử dụng đất tại đường Trần Nhội, TDP Đẩu Phượng 1</t>
  </si>
  <si>
    <t>Xây dựng hạ tầng kỹ thuật phục vụ đấu giá quyền sử dụng đất tại đường Quy Tức, Tổ dân phố Kiến Thiết</t>
  </si>
  <si>
    <t>Đấu giá quyền sử dụng đất tại đường Tô Phong, Tổ dân phố Đẩu Sơn 1</t>
  </si>
  <si>
    <t>Đấu giá quyền sử dụng đất tại ngõ 45 đường Lệ Tảo, Tổ dân phố Lệ Tảo 3</t>
  </si>
  <si>
    <t>Xây dựng Trụ sở UBND phường Phù Liễn (vốn CBĐT)</t>
  </si>
  <si>
    <t>Tên chủ đầu tư</t>
  </si>
  <si>
    <t>Ghi chú</t>
  </si>
  <si>
    <t>Ban Quản lý dự án đầu tư xây dựng Tây Hải Phòng</t>
  </si>
  <si>
    <t>Ban Quản lý dự án ĐTXD các công trình giao thông và nông nghiệp HP</t>
  </si>
  <si>
    <t>Ban Quản lý dự án ĐTXD công trình dân dụng và hạ tầng Hải Phòng</t>
  </si>
  <si>
    <t>Ban Quản lý dự án đầu tư xây dựng khu vực Bình Giang</t>
  </si>
  <si>
    <t>Ban Quản lý dự án đầu tư xây dựng khu vực Cẩm Giàng</t>
  </si>
  <si>
    <t>Ban Quản lý dự án đầu tư xây dựng khu vực Chí Linh</t>
  </si>
  <si>
    <t>Ban Quản lý dự án đầu tư xây dựng khu vực Gia Lộc</t>
  </si>
  <si>
    <t>Ban Quản lý dự án đầu tư xây dựng khu vực Hải Dương</t>
  </si>
  <si>
    <t>Ban Quản lý dự án đầu tư xây dựng khu vực Kim Thành</t>
  </si>
  <si>
    <t>Ban Quản lý dự án đầu tư xây dựng khu vực Kinh Môn</t>
  </si>
  <si>
    <t>Ban Quản lý dự án đầu tư xây dựng khu vực Nam Sách</t>
  </si>
  <si>
    <t>Ban Quản lý dự án đầu tư xây dựng khu vực Ninh Giang</t>
  </si>
  <si>
    <t>Ban Quản lý dự án đầu tư xây dựng khu vực Thanh Hà</t>
  </si>
  <si>
    <t>Ban Quản lý dự án đầu tư xây dựng khu vực Thanh Miện</t>
  </si>
  <si>
    <t>Ban Quản lý dự án đầu tư xây dựng khu vực Tứ Kỳ</t>
  </si>
  <si>
    <t>Ban quản lý dự án khu vực An Dương</t>
  </si>
  <si>
    <t>Ban quản lý dự án khu vực An Lão</t>
  </si>
  <si>
    <t xml:space="preserve">Ban quản lý dự án khu vực Đồ Sơn </t>
  </si>
  <si>
    <t>Ban quản lý dự án khu vực Dương Kinh</t>
  </si>
  <si>
    <t>Ban quản lý dự án khu vực Hải An</t>
  </si>
  <si>
    <t>Ban quản lý dự án khu vực Kiến An</t>
  </si>
  <si>
    <t>Ban quản lý dự án khu vực Kiến Thụy</t>
  </si>
  <si>
    <t>Ban quản lý dự án khu vực Lê Chân</t>
  </si>
  <si>
    <t>Ban quản lý dự án khu vực Ngô Quyền</t>
  </si>
  <si>
    <t>Ban quản lý dự án khu vực Thủy Nguyên</t>
  </si>
  <si>
    <t>Ban quản lý dự án khu vực Tiên Lãng</t>
  </si>
  <si>
    <t>Ban quản lý dự án khu vực Vĩnh Bảo</t>
  </si>
  <si>
    <t>Bộ chỉ huy quân sự thành phố Hải Phòng</t>
  </si>
  <si>
    <t>Công an thành phố Hải Phòng</t>
  </si>
  <si>
    <t>Viện kiểm sát nhân dân thành phố</t>
  </si>
  <si>
    <t>Công ty chế biến thủy sản xuất khẩu Hải Phòng</t>
  </si>
  <si>
    <t>Số liệu cũ</t>
  </si>
  <si>
    <t xml:space="preserve">Hải Phòng </t>
  </si>
  <si>
    <t>Hải Dương</t>
  </si>
  <si>
    <t>TTCP giao</t>
  </si>
  <si>
    <t>Tỷ lệ giải ngân 2025</t>
  </si>
  <si>
    <t>Quý</t>
  </si>
  <si>
    <t>Tháng</t>
  </si>
  <si>
    <t>Tỷ lệ giải ngân</t>
  </si>
  <si>
    <t>TW</t>
  </si>
  <si>
    <t>ĐP</t>
  </si>
  <si>
    <t>Đến hết Quý I/2026</t>
  </si>
  <si>
    <t>Đến hết tháng 01/2026</t>
  </si>
  <si>
    <t>Đến hết tháng 02/2026</t>
  </si>
  <si>
    <t>Đến hết tháng 03/2026</t>
  </si>
  <si>
    <t>Đến hết Quý II/2026</t>
  </si>
  <si>
    <t>Đến hết tháng 04/2026</t>
  </si>
  <si>
    <t>Đến hết tháng 05/2026</t>
  </si>
  <si>
    <t>Đến hết tháng 06/2026</t>
  </si>
  <si>
    <t>Đến hết Quý III/2026</t>
  </si>
  <si>
    <t>Đến hết tháng 07/2026</t>
  </si>
  <si>
    <t>Đến hết tháng 08/2026</t>
  </si>
  <si>
    <t>Đến hết tháng 09/2026</t>
  </si>
  <si>
    <t>Đến hết Quý IV/2026</t>
  </si>
  <si>
    <t>Đến hết tháng 10/2026</t>
  </si>
  <si>
    <t>Đến hết tháng 11/2026</t>
  </si>
  <si>
    <t>Đến hết tháng 12/2026</t>
  </si>
  <si>
    <t>Đến niên độ ngân sách năm 2026</t>
  </si>
  <si>
    <t>Đến hết tháng 01/2027</t>
  </si>
  <si>
    <t>Dự án đã thi công hoàn thành</t>
  </si>
  <si>
    <t>Dự án đang thi công</t>
  </si>
  <si>
    <t>Dự án đang khảo sát, lập, trình thẩm định, phê duyệt hồ sơ thiết kế xây dựng triển khai sau thiết kế cơ sở và dự toán; tổ chức lựa chọn nhà thầu thi công</t>
  </si>
  <si>
    <t xml:space="preserve"> PHỤ LỤC I.24: KHUNG KỊCH BẢN GIẢI NGÂN VỐN ĐẦU TƯ CÔNG NĂM 2025 CỦA BAN QUẢN LÝ DỰ ÁN KHU VỰC VĨNH BẢO</t>
  </si>
  <si>
    <t>Số dự án</t>
  </si>
  <si>
    <t>Danh mục nhiệm vụ, dự án</t>
  </si>
  <si>
    <t>Mã số dự án đầu tư</t>
  </si>
  <si>
    <t>Quyết định chủ trương đầu tư</t>
  </si>
  <si>
    <t>Quyết định đầu tư</t>
  </si>
  <si>
    <t>Kế hoạch vốn năm 2025</t>
  </si>
  <si>
    <t>Số QĐ, ngày, tháng năm</t>
  </si>
  <si>
    <t>Tổng mức đầu tư</t>
  </si>
  <si>
    <t>Tổng số</t>
  </si>
  <si>
    <t>Trong đó, chi phí GPMB</t>
  </si>
  <si>
    <t>Tổng kế hoạch</t>
  </si>
  <si>
    <t>Phần vốn bố trí cho chi phí GPMB</t>
  </si>
  <si>
    <t>Xây dựng hạ tầng sân tập các trường học xã Thắng Thủy</t>
  </si>
  <si>
    <t>Cải tạo, nâng cấp nghĩa trang liệt sĩ thị trấn Vĩnh Bảo</t>
  </si>
  <si>
    <t>Mở rộng diện tích,cải tạo, nâng cấp phòng học, Xây dựng bếp ăn Trường mầm non Đồng Minh</t>
  </si>
  <si>
    <t>Mở rộng sân tập, xây tường bao trường THPT Tô Hiệu</t>
  </si>
  <si>
    <t>Xây dựng nhà thể thao đa năng trường THCS Tam Cường</t>
  </si>
  <si>
    <t>Xây dựng trụ sở UBND xã Vĩnh An</t>
  </si>
  <si>
    <t>Cải tạo, nâng cấp đường giao thông thị trấn Vĩnh Bảo (đoạn qua các khu dân cư Lam Sơn, Bình Minh)</t>
  </si>
  <si>
    <t>Xây dựng các hạng mục phụ trợ trụ sở UBND xã Vĩnh An</t>
  </si>
  <si>
    <t>Xây dựng tường bao, sân, rãnh nước, cống hộp và cổng phụ khu dãy nhà 3 tầng Trường Tiểu học Tân Hưng</t>
  </si>
  <si>
    <t>PHỤ LỤC 03: ĐIỀU CHỈNH KỊCH BẢN GIẢI NGÂN VỐN ĐẦU TƯ CÔNG NĂM 2026 CÁC DỰ ÁN PHƯỜNG QUYẾT ĐỊNH ĐẦU TƯ</t>
  </si>
  <si>
    <t>(Kèm theo Kế hoạch số:       /KH-UBND ngày       /4/2026 của UBND phường Phù Liễn)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</si>
</sst>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_(* #,##0_);_(* \(#,##0\);_(* &quot;-&quot;??_);_(@_)"/>
    <numFmt numFmtId="166" formatCode="#,##0.000"/>
    <numFmt numFmtId="167" formatCode="_(* #,##0.000_);_(* \(#,##0.000\);_(* &quot;-&quot;??_);_(@_)"/>
    <numFmt numFmtId="168" formatCode="_(* #,##0.00_);_(* \(#,##0.00\);_(* &quot;-&quot;??_);_(@_)"/>
    <numFmt numFmtId="169" formatCode="0;0;\-"/>
  </numFmts>
  <fonts count="1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Calibri"/>
      <family val="2"/>
    </font>
    <font>
      <b/>
      <sz val="15"/>
      <color theme="1"/>
      <name val="Times New Roman"/>
      <family val="1"/>
    </font>
    <font>
      <sz val="15"/>
      <color theme="1"/>
      <name val="Calibri"/>
      <family val="2"/>
      <scheme val="minor"/>
    </font>
    <font>
      <i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9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5" fontId="1" fillId="3" borderId="7" xfId="0" applyNumberFormat="1" applyFont="1" applyFill="1" applyBorder="1" applyAlignment="1">
      <alignment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0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4" borderId="9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/>
    <xf numFmtId="1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/>
    <xf numFmtId="1" fontId="7" fillId="0" borderId="7" xfId="0" applyNumberFormat="1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8" fontId="9" fillId="3" borderId="9" xfId="0" applyNumberFormat="1" applyFont="1" applyFill="1" applyBorder="1" applyAlignment="1">
      <alignment vertical="center"/>
    </xf>
    <xf numFmtId="1" fontId="7" fillId="0" borderId="0" xfId="0" applyNumberFormat="1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9" fontId="1" fillId="4" borderId="13" xfId="0" applyNumberFormat="1" applyFont="1" applyFill="1" applyBorder="1" applyAlignment="1">
      <alignment horizontal="left" vertical="center" wrapText="1"/>
    </xf>
    <xf numFmtId="165" fontId="1" fillId="4" borderId="13" xfId="0" applyNumberFormat="1" applyFont="1" applyFill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3" borderId="7" xfId="0" applyNumberFormat="1" applyFont="1" applyFill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center"/>
    </xf>
    <xf numFmtId="168" fontId="1" fillId="0" borderId="0" xfId="0" applyNumberFormat="1" applyFont="1"/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166" fontId="1" fillId="4" borderId="13" xfId="0" applyNumberFormat="1" applyFont="1" applyFill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4" borderId="13" xfId="0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5" fontId="1" fillId="0" borderId="7" xfId="0" applyNumberFormat="1" applyFont="1" applyBorder="1" applyAlignment="1">
      <alignment vertical="center"/>
    </xf>
    <xf numFmtId="0" fontId="1" fillId="4" borderId="9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2" fillId="0" borderId="7" xfId="0" applyNumberFormat="1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left" vertical="center" wrapText="1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166" fontId="11" fillId="0" borderId="7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1" fontId="13" fillId="0" borderId="7" xfId="0" applyNumberFormat="1" applyFont="1" applyBorder="1" applyAlignment="1">
      <alignment horizontal="right" vertical="center" wrapText="1"/>
    </xf>
    <xf numFmtId="167" fontId="12" fillId="0" borderId="7" xfId="0" applyNumberFormat="1" applyFont="1" applyBorder="1" applyAlignment="1">
      <alignment horizontal="right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3" fillId="0" borderId="0" xfId="0" applyFont="1" applyAlignment="1">
      <alignment horizontal="right" vertical="center" wrapText="1"/>
    </xf>
    <xf numFmtId="0" fontId="10" fillId="0" borderId="0" xfId="0" applyFont="1"/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2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3" fontId="13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left" vertical="center"/>
    </xf>
    <xf numFmtId="165" fontId="1" fillId="3" borderId="5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1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0" fontId="12" fillId="0" borderId="7" xfId="1" applyNumberFormat="1" applyFont="1" applyBorder="1" applyAlignment="1">
      <alignment horizontal="right" vertical="center" wrapText="1"/>
    </xf>
    <xf numFmtId="10" fontId="12" fillId="0" borderId="7" xfId="0" applyNumberFormat="1" applyFont="1" applyBorder="1" applyAlignment="1">
      <alignment horizontal="right" vertical="center" wrapText="1"/>
    </xf>
    <xf numFmtId="9" fontId="12" fillId="0" borderId="7" xfId="0" applyNumberFormat="1" applyFont="1" applyBorder="1" applyAlignment="1">
      <alignment horizontal="right" vertical="center" wrapText="1"/>
    </xf>
    <xf numFmtId="167" fontId="11" fillId="0" borderId="7" xfId="0" applyNumberFormat="1" applyFont="1" applyBorder="1" applyAlignment="1">
      <alignment horizontal="right" vertical="center" wrapText="1"/>
    </xf>
    <xf numFmtId="10" fontId="11" fillId="0" borderId="7" xfId="0" applyNumberFormat="1" applyFont="1" applyBorder="1" applyAlignment="1">
      <alignment horizontal="right" vertical="center" wrapText="1"/>
    </xf>
    <xf numFmtId="9" fontId="11" fillId="0" borderId="7" xfId="0" applyNumberFormat="1" applyFont="1" applyBorder="1" applyAlignment="1">
      <alignment horizontal="right" vertical="center" wrapText="1"/>
    </xf>
    <xf numFmtId="166" fontId="11" fillId="2" borderId="7" xfId="0" applyNumberFormat="1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GUYEN%20THUY%20DUNG/DOCUMENTS/A.%20Nhiem%20vu%20hang%20nam/Nam%202025/Tinh%20hinh%20giai%20ngan%20von%20dau%20tu%20cong/KH%20...%20T10.25/Can%20cu%20dieu%20chinh%20kich%20ban/BCT09.2025_30.9.xlsx" TargetMode="External"/><Relationship Id="rId1" Type="http://schemas.openxmlformats.org/officeDocument/2006/relationships/externalLinkPath" Target="/NGUYEN%20THUY%20DUNG/DOCUMENTS/A.%20Nhiem%20vu%20hang%20nam/Nam%202025/Tinh%20hinh%20giai%20ngan%20von%20dau%20tu%20cong/KH%20...%20T10.25/Can%20cu%20dieu%20chinh%20kich%20ban/BCT09.2025_30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5-01"/>
      <sheetName val="So sánh THBC"/>
      <sheetName val="Tỷ lệ giải ngân các CĐT (2)"/>
      <sheetName val="Tỷ lệ giải ngân các CĐT"/>
      <sheetName val="Tổng hợp"/>
      <sheetName val="PL01_DATP"/>
      <sheetName val="PL02_NTM"/>
      <sheetName val="PL08_DA cấp huyện về cấp tỉnh."/>
      <sheetName val="PL03_BSCMT"/>
      <sheetName val="PL03-Phân cấp HD cũ"/>
      <sheetName val="PL04_LCT"/>
      <sheetName val="PL05_GTGC"/>
      <sheetName val="PL06-Vốn HP ĐVSNCL"/>
      <sheetName val="PL07-Khác-new"/>
      <sheetName val="Các DA cấp 2 tỉnh HD"/>
      <sheetName val="PL10-BSCMT HD cũ"/>
    </sheetNames>
    <sheetDataSet>
      <sheetData sheetId="0"/>
      <sheetData sheetId="1"/>
      <sheetData sheetId="2"/>
      <sheetData sheetId="3"/>
      <sheetData sheetId="4"/>
      <sheetData sheetId="5">
        <row r="19">
          <cell r="E19">
            <v>7277562</v>
          </cell>
        </row>
        <row r="1064">
          <cell r="T1064">
            <v>1368584.8120670002</v>
          </cell>
        </row>
      </sheetData>
      <sheetData sheetId="6">
        <row r="10">
          <cell r="D10">
            <v>8028183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A85C-A1C7-4D55-88E3-08DD87711A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CB06-BCA0-4C02-B0EE-4391F2B18DDB}">
  <sheetPr codeName="Sheet1">
    <tabColor rgb="FFF2F2F2"/>
  </sheetPr>
  <dimension ref="A1:AA997"/>
  <sheetViews>
    <sheetView showGridLines="0" tabSelected="1" zoomScale="85" zoomScaleNormal="85" workbookViewId="0">
      <selection activeCell="Q11" sqref="Q11"/>
    </sheetView>
  </sheetViews>
  <sheetFormatPr defaultColWidth="14.42578125" defaultRowHeight="15" customHeight="1" x14ac:dyDescent="0.2"/>
  <cols>
    <col min="1" max="1" width="6.140625" style="64" customWidth="1"/>
    <col min="2" max="2" width="29.140625" style="64" customWidth="1"/>
    <col min="3" max="4" width="11" style="64" customWidth="1"/>
    <col min="5" max="5" width="10.28515625" style="64" customWidth="1"/>
    <col min="6" max="6" width="11.140625" style="89" customWidth="1"/>
    <col min="7" max="7" width="8.42578125" style="64" customWidth="1"/>
    <col min="8" max="8" width="11" style="64" customWidth="1"/>
    <col min="9" max="9" width="9.42578125" style="64" customWidth="1"/>
    <col min="10" max="10" width="12.42578125" style="64" customWidth="1"/>
    <col min="11" max="11" width="9.42578125" style="64" customWidth="1"/>
    <col min="12" max="12" width="12.85546875" style="64" customWidth="1"/>
    <col min="13" max="13" width="10.140625" style="64" customWidth="1"/>
    <col min="14" max="14" width="10.85546875" style="64" customWidth="1"/>
    <col min="15" max="15" width="9.5703125" style="64" customWidth="1"/>
    <col min="16" max="16" width="11.42578125" style="64" customWidth="1"/>
    <col min="17" max="17" width="11.7109375" style="64" customWidth="1"/>
    <col min="18" max="18" width="11.140625" style="64" customWidth="1"/>
    <col min="19" max="19" width="11.7109375" style="64" customWidth="1"/>
    <col min="20" max="20" width="11.5703125" style="64" customWidth="1"/>
    <col min="21" max="21" width="11.7109375" style="64" customWidth="1"/>
    <col min="22" max="22" width="11.5703125" style="64" customWidth="1"/>
    <col min="23" max="23" width="11.7109375" style="64" customWidth="1"/>
    <col min="24" max="24" width="11.5703125" style="64" customWidth="1"/>
    <col min="25" max="25" width="8.85546875" style="64" customWidth="1"/>
    <col min="26" max="26" width="19.5703125" style="64" customWidth="1"/>
    <col min="27" max="27" width="14.140625" style="64" customWidth="1"/>
    <col min="28" max="16384" width="14.42578125" style="64"/>
  </cols>
  <sheetData>
    <row r="1" spans="1:27" ht="29.25" customHeight="1" x14ac:dyDescent="0.3">
      <c r="A1" s="93" t="s">
        <v>120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65"/>
      <c r="AA1" s="65"/>
    </row>
    <row r="2" spans="1:27" ht="29.25" customHeight="1" x14ac:dyDescent="0.2">
      <c r="A2" s="122" t="s">
        <v>121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65"/>
      <c r="AA2" s="65"/>
    </row>
    <row r="3" spans="1:27" ht="23.25" customHeight="1" x14ac:dyDescent="0.2">
      <c r="A3" s="67"/>
      <c r="B3" s="68"/>
      <c r="C3" s="69"/>
      <c r="D3" s="69"/>
      <c r="E3" s="70"/>
      <c r="F3" s="87"/>
      <c r="G3" s="70"/>
      <c r="H3" s="69"/>
      <c r="I3" s="70"/>
      <c r="J3" s="69"/>
      <c r="K3" s="70"/>
      <c r="L3" s="69"/>
      <c r="M3" s="70"/>
      <c r="N3" s="69"/>
      <c r="O3" s="70"/>
      <c r="P3" s="95"/>
      <c r="Q3" s="96"/>
      <c r="R3" s="69"/>
      <c r="S3" s="70"/>
      <c r="T3" s="69"/>
      <c r="U3" s="70"/>
      <c r="V3" s="69"/>
      <c r="W3" s="100" t="s">
        <v>0</v>
      </c>
      <c r="X3" s="100"/>
      <c r="Y3" s="100"/>
      <c r="Z3" s="65"/>
      <c r="AA3" s="65"/>
    </row>
    <row r="4" spans="1:27" ht="25.5" customHeight="1" x14ac:dyDescent="0.2">
      <c r="A4" s="97" t="s">
        <v>1</v>
      </c>
      <c r="B4" s="99" t="s">
        <v>2</v>
      </c>
      <c r="C4" s="99" t="s">
        <v>3</v>
      </c>
      <c r="D4" s="97" t="s">
        <v>4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71"/>
      <c r="AA4" s="71"/>
    </row>
    <row r="5" spans="1:27" ht="42.75" customHeight="1" x14ac:dyDescent="0.2">
      <c r="A5" s="98"/>
      <c r="B5" s="98"/>
      <c r="C5" s="98"/>
      <c r="D5" s="99" t="s">
        <v>5</v>
      </c>
      <c r="E5" s="98"/>
      <c r="F5" s="97" t="s">
        <v>6</v>
      </c>
      <c r="G5" s="98"/>
      <c r="H5" s="97" t="s">
        <v>7</v>
      </c>
      <c r="I5" s="98"/>
      <c r="J5" s="97" t="s">
        <v>8</v>
      </c>
      <c r="K5" s="98"/>
      <c r="L5" s="97" t="s">
        <v>9</v>
      </c>
      <c r="M5" s="98"/>
      <c r="N5" s="97" t="s">
        <v>10</v>
      </c>
      <c r="O5" s="98"/>
      <c r="P5" s="97" t="s">
        <v>11</v>
      </c>
      <c r="Q5" s="98"/>
      <c r="R5" s="97" t="s">
        <v>12</v>
      </c>
      <c r="S5" s="98"/>
      <c r="T5" s="97" t="s">
        <v>13</v>
      </c>
      <c r="U5" s="98"/>
      <c r="V5" s="97" t="s">
        <v>14</v>
      </c>
      <c r="W5" s="98"/>
      <c r="X5" s="99" t="s">
        <v>15</v>
      </c>
      <c r="Y5" s="133"/>
      <c r="Z5" s="71"/>
      <c r="AA5" s="71"/>
    </row>
    <row r="6" spans="1:27" ht="119.25" customHeight="1" x14ac:dyDescent="0.2">
      <c r="A6" s="98"/>
      <c r="B6" s="98"/>
      <c r="C6" s="98"/>
      <c r="D6" s="73" t="s">
        <v>16</v>
      </c>
      <c r="E6" s="72" t="s">
        <v>17</v>
      </c>
      <c r="F6" s="73" t="s">
        <v>16</v>
      </c>
      <c r="G6" s="72" t="s">
        <v>17</v>
      </c>
      <c r="H6" s="73" t="s">
        <v>16</v>
      </c>
      <c r="I6" s="72" t="s">
        <v>17</v>
      </c>
      <c r="J6" s="73" t="s">
        <v>16</v>
      </c>
      <c r="K6" s="72" t="s">
        <v>17</v>
      </c>
      <c r="L6" s="73" t="s">
        <v>16</v>
      </c>
      <c r="M6" s="72" t="s">
        <v>17</v>
      </c>
      <c r="N6" s="73" t="s">
        <v>16</v>
      </c>
      <c r="O6" s="72" t="s">
        <v>17</v>
      </c>
      <c r="P6" s="73" t="s">
        <v>16</v>
      </c>
      <c r="Q6" s="72" t="s">
        <v>17</v>
      </c>
      <c r="R6" s="73" t="s">
        <v>16</v>
      </c>
      <c r="S6" s="72" t="s">
        <v>17</v>
      </c>
      <c r="T6" s="73" t="s">
        <v>16</v>
      </c>
      <c r="U6" s="72" t="s">
        <v>17</v>
      </c>
      <c r="V6" s="73" t="s">
        <v>16</v>
      </c>
      <c r="W6" s="72" t="s">
        <v>17</v>
      </c>
      <c r="X6" s="73" t="s">
        <v>16</v>
      </c>
      <c r="Y6" s="72" t="s">
        <v>17</v>
      </c>
      <c r="Z6" s="71"/>
      <c r="AA6" s="71"/>
    </row>
    <row r="7" spans="1:27" ht="19.5" customHeight="1" x14ac:dyDescent="0.2">
      <c r="A7" s="74">
        <v>1</v>
      </c>
      <c r="B7" s="75">
        <v>2</v>
      </c>
      <c r="C7" s="75">
        <v>3</v>
      </c>
      <c r="D7" s="75">
        <v>5</v>
      </c>
      <c r="E7" s="75">
        <v>6</v>
      </c>
      <c r="F7" s="90">
        <v>7</v>
      </c>
      <c r="G7" s="75">
        <v>8</v>
      </c>
      <c r="H7" s="75">
        <v>9</v>
      </c>
      <c r="I7" s="75">
        <v>10</v>
      </c>
      <c r="J7" s="75">
        <v>11</v>
      </c>
      <c r="K7" s="75">
        <v>12</v>
      </c>
      <c r="L7" s="75">
        <v>13</v>
      </c>
      <c r="M7" s="75">
        <v>14</v>
      </c>
      <c r="N7" s="75">
        <v>15</v>
      </c>
      <c r="O7" s="75">
        <v>16</v>
      </c>
      <c r="P7" s="75">
        <v>17</v>
      </c>
      <c r="Q7" s="75">
        <v>18</v>
      </c>
      <c r="R7" s="75">
        <v>19</v>
      </c>
      <c r="S7" s="75">
        <v>20</v>
      </c>
      <c r="T7" s="75">
        <v>21</v>
      </c>
      <c r="U7" s="75">
        <v>22</v>
      </c>
      <c r="V7" s="75">
        <v>23</v>
      </c>
      <c r="W7" s="75">
        <v>24</v>
      </c>
      <c r="X7" s="75">
        <v>25</v>
      </c>
      <c r="Y7" s="75">
        <v>26</v>
      </c>
      <c r="Z7" s="92"/>
      <c r="AA7" s="76"/>
    </row>
    <row r="8" spans="1:27" ht="19.5" customHeight="1" x14ac:dyDescent="0.2">
      <c r="A8" s="131" t="s">
        <v>18</v>
      </c>
      <c r="B8" s="132"/>
      <c r="C8" s="91">
        <f>SUM(C9:C23)</f>
        <v>95873.687999999995</v>
      </c>
      <c r="D8" s="91">
        <f t="shared" ref="D8:X8" si="0">SUM(D9:D23)</f>
        <v>26491.632999999998</v>
      </c>
      <c r="E8" s="123">
        <f>D8/C8</f>
        <v>0.27631807592506508</v>
      </c>
      <c r="F8" s="91">
        <f t="shared" si="0"/>
        <v>28437.632999999998</v>
      </c>
      <c r="G8" s="124">
        <f>F8/C8</f>
        <v>0.29661561574641837</v>
      </c>
      <c r="H8" s="91">
        <f>SUM(H9:H23)</f>
        <v>38908.076999999997</v>
      </c>
      <c r="I8" s="124">
        <f>H8/C8</f>
        <v>0.40582643488169556</v>
      </c>
      <c r="J8" s="91">
        <f t="shared" si="0"/>
        <v>46088.645799999998</v>
      </c>
      <c r="K8" s="124">
        <f>J8/C8</f>
        <v>0.48072257113964367</v>
      </c>
      <c r="L8" s="91">
        <f t="shared" si="0"/>
        <v>61497.137199999997</v>
      </c>
      <c r="M8" s="124">
        <f>L8/C8</f>
        <v>0.64143915273187369</v>
      </c>
      <c r="N8" s="91">
        <f t="shared" si="0"/>
        <v>69567.99040000001</v>
      </c>
      <c r="O8" s="124">
        <f>N8/C8</f>
        <v>0.72562130289595217</v>
      </c>
      <c r="P8" s="91">
        <f t="shared" si="0"/>
        <v>82095.562399999995</v>
      </c>
      <c r="Q8" s="124">
        <f>P8/C8</f>
        <v>0.85628877028283301</v>
      </c>
      <c r="R8" s="91">
        <f t="shared" si="0"/>
        <v>87449.898200000011</v>
      </c>
      <c r="S8" s="124">
        <f>R8/C8</f>
        <v>0.91213658329280101</v>
      </c>
      <c r="T8" s="91">
        <f t="shared" si="0"/>
        <v>91812.5726</v>
      </c>
      <c r="U8" s="124">
        <f>T8/C8</f>
        <v>0.9576409807036943</v>
      </c>
      <c r="V8" s="91">
        <f t="shared" si="0"/>
        <v>95873.663</v>
      </c>
      <c r="W8" s="124">
        <f>V8/C8</f>
        <v>0.99999973924023877</v>
      </c>
      <c r="X8" s="91">
        <f t="shared" si="0"/>
        <v>95873.663</v>
      </c>
      <c r="Y8" s="125">
        <f>X8/C8</f>
        <v>0.99999973924023877</v>
      </c>
      <c r="Z8" s="77"/>
      <c r="AA8" s="76"/>
    </row>
    <row r="9" spans="1:27" ht="60" customHeight="1" x14ac:dyDescent="0.2">
      <c r="A9" s="78">
        <v>1</v>
      </c>
      <c r="B9" s="129" t="s">
        <v>19</v>
      </c>
      <c r="C9" s="126">
        <v>5000</v>
      </c>
      <c r="D9" s="88">
        <v>2673.933</v>
      </c>
      <c r="E9" s="127">
        <f>+D9/C9*100%</f>
        <v>0.5347866</v>
      </c>
      <c r="F9" s="88">
        <v>2673.933</v>
      </c>
      <c r="G9" s="127">
        <f>+F9/$C9*100%</f>
        <v>0.5347866</v>
      </c>
      <c r="H9" s="88">
        <f>D9+1300</f>
        <v>3973.933</v>
      </c>
      <c r="I9" s="127">
        <f>+H9/$C9*100%</f>
        <v>0.79478660000000001</v>
      </c>
      <c r="J9" s="88">
        <f>H9</f>
        <v>3973.933</v>
      </c>
      <c r="K9" s="127">
        <f>+J9/$C9*100%</f>
        <v>0.79478660000000001</v>
      </c>
      <c r="L9" s="88">
        <f>C9</f>
        <v>5000</v>
      </c>
      <c r="M9" s="127">
        <f>+L9/$C9*100%</f>
        <v>1</v>
      </c>
      <c r="N9" s="88">
        <f t="shared" ref="N9:N13" si="1">L9</f>
        <v>5000</v>
      </c>
      <c r="O9" s="127">
        <f>+N9/$C9*100%</f>
        <v>1</v>
      </c>
      <c r="P9" s="88">
        <f>N9</f>
        <v>5000</v>
      </c>
      <c r="Q9" s="127">
        <f>+P9/$C9*100%</f>
        <v>1</v>
      </c>
      <c r="R9" s="88">
        <f t="shared" ref="R9:R13" si="2">P9</f>
        <v>5000</v>
      </c>
      <c r="S9" s="127">
        <f>+R9/$C9*100%</f>
        <v>1</v>
      </c>
      <c r="T9" s="88">
        <f>R9</f>
        <v>5000</v>
      </c>
      <c r="U9" s="127">
        <f>+T9/$C9*100%</f>
        <v>1</v>
      </c>
      <c r="V9" s="88">
        <f t="shared" ref="V9:V12" si="3">T9</f>
        <v>5000</v>
      </c>
      <c r="W9" s="127">
        <f>+V9/$C9*100%</f>
        <v>1</v>
      </c>
      <c r="X9" s="88">
        <f t="shared" ref="X9:X13" si="4">V9</f>
        <v>5000</v>
      </c>
      <c r="Y9" s="128">
        <f t="shared" ref="Y9:Y13" si="5">+X9/$C9*100%</f>
        <v>1</v>
      </c>
      <c r="Z9" s="79"/>
      <c r="AA9" s="80"/>
    </row>
    <row r="10" spans="1:27" ht="43.5" customHeight="1" x14ac:dyDescent="0.2">
      <c r="A10" s="78">
        <v>2</v>
      </c>
      <c r="B10" s="129" t="s">
        <v>20</v>
      </c>
      <c r="C10" s="126">
        <v>8516</v>
      </c>
      <c r="D10" s="88">
        <v>4398.6099999999997</v>
      </c>
      <c r="E10" s="127">
        <f t="shared" ref="E10:E23" si="6">+D10/C10*100%</f>
        <v>0.51651127289807419</v>
      </c>
      <c r="F10" s="88">
        <f>D10</f>
        <v>4398.6099999999997</v>
      </c>
      <c r="G10" s="127">
        <f t="shared" ref="G10:G23" si="7">+F10/$C10*100%</f>
        <v>0.51651127289807419</v>
      </c>
      <c r="H10" s="88">
        <f>985+D10</f>
        <v>5383.61</v>
      </c>
      <c r="I10" s="127">
        <f t="shared" ref="I10:I23" si="8">+H10/$C10*100%</f>
        <v>0.63217590418036629</v>
      </c>
      <c r="J10" s="88">
        <f t="shared" ref="J10:J11" si="9">H10</f>
        <v>5383.61</v>
      </c>
      <c r="K10" s="127">
        <f t="shared" ref="K10:K23" si="10">+J10/$C10*100%</f>
        <v>0.63217590418036629</v>
      </c>
      <c r="L10" s="88">
        <f>H10+880</f>
        <v>6263.61</v>
      </c>
      <c r="M10" s="127">
        <f t="shared" ref="M10:M23" si="11">+L10/$C10*100%</f>
        <v>0.73551080319398776</v>
      </c>
      <c r="N10" s="88">
        <f t="shared" si="1"/>
        <v>6263.61</v>
      </c>
      <c r="O10" s="127">
        <f t="shared" ref="O10:O23" si="12">+N10/$C10*100%</f>
        <v>0.73551080319398776</v>
      </c>
      <c r="P10" s="88">
        <f>L10+680</f>
        <v>6943.61</v>
      </c>
      <c r="Q10" s="127">
        <f t="shared" ref="Q10:Q23" si="13">+P10/$C10*100%</f>
        <v>0.81536049788633158</v>
      </c>
      <c r="R10" s="88">
        <f t="shared" si="2"/>
        <v>6943.61</v>
      </c>
      <c r="S10" s="127">
        <f t="shared" ref="S10:S23" si="14">+R10/$C10*100%</f>
        <v>0.81536049788633158</v>
      </c>
      <c r="T10" s="88">
        <f>C10</f>
        <v>8516</v>
      </c>
      <c r="U10" s="127">
        <f t="shared" ref="U10:U23" si="15">+T10/$C10*100%</f>
        <v>1</v>
      </c>
      <c r="V10" s="88">
        <f t="shared" si="3"/>
        <v>8516</v>
      </c>
      <c r="W10" s="127">
        <f t="shared" ref="W10:W23" si="16">+V10/$C10*100%</f>
        <v>1</v>
      </c>
      <c r="X10" s="88">
        <f t="shared" si="4"/>
        <v>8516</v>
      </c>
      <c r="Y10" s="128">
        <f t="shared" si="5"/>
        <v>1</v>
      </c>
      <c r="Z10" s="79"/>
      <c r="AA10" s="80"/>
    </row>
    <row r="11" spans="1:27" ht="46.5" customHeight="1" x14ac:dyDescent="0.2">
      <c r="A11" s="78">
        <v>3</v>
      </c>
      <c r="B11" s="129" t="s">
        <v>21</v>
      </c>
      <c r="C11" s="126">
        <v>3150</v>
      </c>
      <c r="D11" s="88">
        <v>1478.556</v>
      </c>
      <c r="E11" s="127">
        <f t="shared" si="6"/>
        <v>0.46938285714285716</v>
      </c>
      <c r="F11" s="88">
        <f>586+D11</f>
        <v>2064.556</v>
      </c>
      <c r="G11" s="127">
        <f t="shared" si="7"/>
        <v>0.65541460317460321</v>
      </c>
      <c r="H11" s="88">
        <f>C11</f>
        <v>3150</v>
      </c>
      <c r="I11" s="127">
        <f t="shared" si="8"/>
        <v>1</v>
      </c>
      <c r="J11" s="88">
        <f t="shared" si="9"/>
        <v>3150</v>
      </c>
      <c r="K11" s="127">
        <f t="shared" si="10"/>
        <v>1</v>
      </c>
      <c r="L11" s="88">
        <f>J11</f>
        <v>3150</v>
      </c>
      <c r="M11" s="127">
        <f t="shared" si="11"/>
        <v>1</v>
      </c>
      <c r="N11" s="88">
        <f t="shared" si="1"/>
        <v>3150</v>
      </c>
      <c r="O11" s="127">
        <f t="shared" si="12"/>
        <v>1</v>
      </c>
      <c r="P11" s="88">
        <f t="shared" ref="P11:P12" si="17">N11</f>
        <v>3150</v>
      </c>
      <c r="Q11" s="127">
        <f t="shared" si="13"/>
        <v>1</v>
      </c>
      <c r="R11" s="88">
        <f t="shared" si="2"/>
        <v>3150</v>
      </c>
      <c r="S11" s="127">
        <f t="shared" si="14"/>
        <v>1</v>
      </c>
      <c r="T11" s="88">
        <f t="shared" ref="T11:T13" si="18">R11</f>
        <v>3150</v>
      </c>
      <c r="U11" s="127">
        <f t="shared" si="15"/>
        <v>1</v>
      </c>
      <c r="V11" s="88">
        <f t="shared" si="3"/>
        <v>3150</v>
      </c>
      <c r="W11" s="127">
        <f t="shared" si="16"/>
        <v>1</v>
      </c>
      <c r="X11" s="88">
        <f t="shared" si="4"/>
        <v>3150</v>
      </c>
      <c r="Y11" s="128">
        <f t="shared" si="5"/>
        <v>1</v>
      </c>
      <c r="Z11" s="79"/>
      <c r="AA11" s="80"/>
    </row>
    <row r="12" spans="1:27" ht="45.75" customHeight="1" x14ac:dyDescent="0.2">
      <c r="A12" s="78">
        <v>4</v>
      </c>
      <c r="B12" s="129" t="s">
        <v>22</v>
      </c>
      <c r="C12" s="126">
        <v>11100</v>
      </c>
      <c r="D12" s="88">
        <v>5789.2820000000002</v>
      </c>
      <c r="E12" s="127">
        <f t="shared" si="6"/>
        <v>0.52155693693693694</v>
      </c>
      <c r="F12" s="88">
        <f>D12</f>
        <v>5789.2820000000002</v>
      </c>
      <c r="G12" s="127">
        <f t="shared" si="7"/>
        <v>0.52155693693693694</v>
      </c>
      <c r="H12" s="88">
        <f>2500+F12</f>
        <v>8289.2819999999992</v>
      </c>
      <c r="I12" s="127">
        <f t="shared" si="8"/>
        <v>0.74678216216216209</v>
      </c>
      <c r="J12" s="88">
        <f>H12+2500</f>
        <v>10789.281999999999</v>
      </c>
      <c r="K12" s="127">
        <f t="shared" si="10"/>
        <v>0.97200738738738734</v>
      </c>
      <c r="L12" s="88">
        <f>C12</f>
        <v>11100</v>
      </c>
      <c r="M12" s="127">
        <f t="shared" si="11"/>
        <v>1</v>
      </c>
      <c r="N12" s="88">
        <f t="shared" si="1"/>
        <v>11100</v>
      </c>
      <c r="O12" s="127">
        <f t="shared" si="12"/>
        <v>1</v>
      </c>
      <c r="P12" s="88">
        <f t="shared" si="17"/>
        <v>11100</v>
      </c>
      <c r="Q12" s="127">
        <f t="shared" si="13"/>
        <v>1</v>
      </c>
      <c r="R12" s="88">
        <f t="shared" si="2"/>
        <v>11100</v>
      </c>
      <c r="S12" s="127">
        <f t="shared" si="14"/>
        <v>1</v>
      </c>
      <c r="T12" s="88">
        <f t="shared" si="18"/>
        <v>11100</v>
      </c>
      <c r="U12" s="127">
        <f t="shared" si="15"/>
        <v>1</v>
      </c>
      <c r="V12" s="88">
        <f t="shared" si="3"/>
        <v>11100</v>
      </c>
      <c r="W12" s="127">
        <f t="shared" si="16"/>
        <v>1</v>
      </c>
      <c r="X12" s="88">
        <f t="shared" si="4"/>
        <v>11100</v>
      </c>
      <c r="Y12" s="128">
        <f t="shared" si="5"/>
        <v>1</v>
      </c>
      <c r="Z12" s="79"/>
      <c r="AA12" s="80"/>
    </row>
    <row r="13" spans="1:27" ht="36" customHeight="1" x14ac:dyDescent="0.2">
      <c r="A13" s="78">
        <v>5</v>
      </c>
      <c r="B13" s="129" t="s">
        <v>23</v>
      </c>
      <c r="C13" s="126">
        <v>1489</v>
      </c>
      <c r="D13" s="88">
        <v>423.00700000000001</v>
      </c>
      <c r="E13" s="127">
        <f t="shared" si="6"/>
        <v>0.28408797850906647</v>
      </c>
      <c r="F13" s="88">
        <f>400+D13</f>
        <v>823.00700000000006</v>
      </c>
      <c r="G13" s="127">
        <f t="shared" si="7"/>
        <v>0.55272464741437211</v>
      </c>
      <c r="H13" s="88">
        <f>F13</f>
        <v>823.00700000000006</v>
      </c>
      <c r="I13" s="127">
        <f t="shared" si="8"/>
        <v>0.55272464741437211</v>
      </c>
      <c r="J13" s="88">
        <f>H13</f>
        <v>823.00700000000006</v>
      </c>
      <c r="K13" s="127">
        <f t="shared" si="10"/>
        <v>0.55272464741437211</v>
      </c>
      <c r="L13" s="88">
        <f>J13</f>
        <v>823.00700000000006</v>
      </c>
      <c r="M13" s="127">
        <f t="shared" si="11"/>
        <v>0.55272464741437211</v>
      </c>
      <c r="N13" s="88">
        <f t="shared" si="1"/>
        <v>823.00700000000006</v>
      </c>
      <c r="O13" s="127">
        <f t="shared" si="12"/>
        <v>0.55272464741437211</v>
      </c>
      <c r="P13" s="88">
        <v>1193.0070000000001</v>
      </c>
      <c r="Q13" s="127">
        <f t="shared" si="13"/>
        <v>0.80121356615177974</v>
      </c>
      <c r="R13" s="88">
        <f t="shared" si="2"/>
        <v>1193.0070000000001</v>
      </c>
      <c r="S13" s="127">
        <f t="shared" si="14"/>
        <v>0.80121356615177974</v>
      </c>
      <c r="T13" s="88">
        <f t="shared" si="18"/>
        <v>1193.0070000000001</v>
      </c>
      <c r="U13" s="127">
        <f t="shared" si="15"/>
        <v>0.80121356615177974</v>
      </c>
      <c r="V13" s="88">
        <v>1489</v>
      </c>
      <c r="W13" s="127">
        <f t="shared" si="16"/>
        <v>1</v>
      </c>
      <c r="X13" s="88">
        <f t="shared" si="4"/>
        <v>1489</v>
      </c>
      <c r="Y13" s="128">
        <f t="shared" si="5"/>
        <v>1</v>
      </c>
      <c r="Z13" s="79"/>
      <c r="AA13" s="80"/>
    </row>
    <row r="14" spans="1:27" ht="36" customHeight="1" x14ac:dyDescent="0.2">
      <c r="A14" s="78">
        <v>6</v>
      </c>
      <c r="B14" s="129" t="s">
        <v>24</v>
      </c>
      <c r="C14" s="126">
        <v>4000</v>
      </c>
      <c r="D14" s="88">
        <v>1865.4</v>
      </c>
      <c r="E14" s="127">
        <f t="shared" si="6"/>
        <v>0.46635000000000004</v>
      </c>
      <c r="F14" s="88">
        <v>1865.4</v>
      </c>
      <c r="G14" s="127">
        <f t="shared" si="7"/>
        <v>0.46635000000000004</v>
      </c>
      <c r="H14" s="88">
        <v>3165.4</v>
      </c>
      <c r="I14" s="127">
        <f t="shared" si="8"/>
        <v>0.79135</v>
      </c>
      <c r="J14" s="88">
        <f>H14</f>
        <v>3165.4</v>
      </c>
      <c r="K14" s="127">
        <f t="shared" si="10"/>
        <v>0.79135</v>
      </c>
      <c r="L14" s="88">
        <f>J14</f>
        <v>3165.4</v>
      </c>
      <c r="M14" s="127">
        <f t="shared" si="11"/>
        <v>0.79135</v>
      </c>
      <c r="N14" s="88">
        <f>L14</f>
        <v>3165.4</v>
      </c>
      <c r="O14" s="127">
        <f t="shared" si="12"/>
        <v>0.79135</v>
      </c>
      <c r="P14" s="88">
        <v>3300</v>
      </c>
      <c r="Q14" s="127">
        <f t="shared" si="13"/>
        <v>0.82499999999999996</v>
      </c>
      <c r="R14" s="88">
        <f>P14</f>
        <v>3300</v>
      </c>
      <c r="S14" s="127">
        <f t="shared" si="14"/>
        <v>0.82499999999999996</v>
      </c>
      <c r="T14" s="88">
        <f>R14</f>
        <v>3300</v>
      </c>
      <c r="U14" s="127">
        <f t="shared" si="15"/>
        <v>0.82499999999999996</v>
      </c>
      <c r="V14" s="88">
        <v>4000</v>
      </c>
      <c r="W14" s="127">
        <f t="shared" si="16"/>
        <v>1</v>
      </c>
      <c r="X14" s="88">
        <v>4000</v>
      </c>
      <c r="Y14" s="128">
        <v>1</v>
      </c>
      <c r="Z14" s="79"/>
      <c r="AA14" s="80"/>
    </row>
    <row r="15" spans="1:27" ht="36" customHeight="1" x14ac:dyDescent="0.2">
      <c r="A15" s="78">
        <v>7</v>
      </c>
      <c r="B15" s="129" t="s">
        <v>25</v>
      </c>
      <c r="C15" s="126">
        <v>1745</v>
      </c>
      <c r="D15" s="88">
        <v>836.69100000000003</v>
      </c>
      <c r="E15" s="127">
        <f t="shared" si="6"/>
        <v>0.47947908309455589</v>
      </c>
      <c r="F15" s="88">
        <f t="shared" ref="F15:F16" si="19">D15</f>
        <v>836.69100000000003</v>
      </c>
      <c r="G15" s="127">
        <f t="shared" si="7"/>
        <v>0.47947908309455589</v>
      </c>
      <c r="H15" s="88">
        <v>936.69100000000003</v>
      </c>
      <c r="I15" s="127">
        <f t="shared" si="8"/>
        <v>0.53678567335243554</v>
      </c>
      <c r="J15" s="88">
        <f>H15+100</f>
        <v>1036.691</v>
      </c>
      <c r="K15" s="127">
        <f t="shared" si="10"/>
        <v>0.5940922636103152</v>
      </c>
      <c r="L15" s="88">
        <f>J15+100</f>
        <v>1136.691</v>
      </c>
      <c r="M15" s="127">
        <f t="shared" si="11"/>
        <v>0.65139885386819485</v>
      </c>
      <c r="N15" s="88">
        <v>1236.691</v>
      </c>
      <c r="O15" s="127">
        <f t="shared" si="12"/>
        <v>0.7087054441260745</v>
      </c>
      <c r="P15" s="88">
        <v>1396.691</v>
      </c>
      <c r="Q15" s="127">
        <f t="shared" si="13"/>
        <v>0.80039598853868199</v>
      </c>
      <c r="R15" s="88">
        <v>1496.691</v>
      </c>
      <c r="S15" s="127">
        <f t="shared" si="14"/>
        <v>0.85770257879656164</v>
      </c>
      <c r="T15" s="88">
        <v>1596.691</v>
      </c>
      <c r="U15" s="127">
        <f t="shared" si="15"/>
        <v>0.9150091690544413</v>
      </c>
      <c r="V15" s="88">
        <v>1745</v>
      </c>
      <c r="W15" s="127">
        <f t="shared" si="16"/>
        <v>1</v>
      </c>
      <c r="X15" s="88">
        <f t="shared" ref="X15:Y15" si="20">V15</f>
        <v>1745</v>
      </c>
      <c r="Y15" s="128">
        <f t="shared" si="20"/>
        <v>1</v>
      </c>
      <c r="Z15" s="79"/>
      <c r="AA15" s="80"/>
    </row>
    <row r="16" spans="1:27" ht="64.5" customHeight="1" x14ac:dyDescent="0.2">
      <c r="A16" s="78">
        <v>8</v>
      </c>
      <c r="B16" s="129" t="s">
        <v>26</v>
      </c>
      <c r="C16" s="126">
        <v>6417.0149999999994</v>
      </c>
      <c r="D16" s="88">
        <v>3079.19</v>
      </c>
      <c r="E16" s="127">
        <f t="shared" si="6"/>
        <v>0.47984771735768117</v>
      </c>
      <c r="F16" s="88">
        <f t="shared" si="19"/>
        <v>3079.19</v>
      </c>
      <c r="G16" s="127">
        <f t="shared" si="7"/>
        <v>0.47984771735768117</v>
      </c>
      <c r="H16" s="88">
        <f>D16+200</f>
        <v>3279.19</v>
      </c>
      <c r="I16" s="127">
        <f t="shared" si="8"/>
        <v>0.51101485659609658</v>
      </c>
      <c r="J16" s="88">
        <f>H16+400</f>
        <v>3679.19</v>
      </c>
      <c r="K16" s="127">
        <f t="shared" si="10"/>
        <v>0.57334913507292729</v>
      </c>
      <c r="L16" s="88">
        <f>J16+600</f>
        <v>4279.1900000000005</v>
      </c>
      <c r="M16" s="127">
        <f t="shared" si="11"/>
        <v>0.66685055278817351</v>
      </c>
      <c r="N16" s="88">
        <f>L16+500</f>
        <v>4779.1900000000005</v>
      </c>
      <c r="O16" s="127">
        <f t="shared" si="12"/>
        <v>0.74476840088421192</v>
      </c>
      <c r="P16" s="88">
        <f>N16+500</f>
        <v>5279.1900000000005</v>
      </c>
      <c r="Q16" s="127">
        <f t="shared" si="13"/>
        <v>0.82268624898025033</v>
      </c>
      <c r="R16" s="88">
        <f>P16+350</f>
        <v>5629.1900000000005</v>
      </c>
      <c r="S16" s="127">
        <f t="shared" si="14"/>
        <v>0.87722874264747719</v>
      </c>
      <c r="T16" s="88">
        <f>R16+400</f>
        <v>6029.1900000000005</v>
      </c>
      <c r="U16" s="127">
        <f t="shared" si="15"/>
        <v>0.93956302112430801</v>
      </c>
      <c r="V16" s="88">
        <f>T16+387.8</f>
        <v>6416.9900000000007</v>
      </c>
      <c r="W16" s="127">
        <f t="shared" si="16"/>
        <v>0.99999610410759543</v>
      </c>
      <c r="X16" s="88">
        <f>V16</f>
        <v>6416.9900000000007</v>
      </c>
      <c r="Y16" s="128">
        <f>+X16/$C16*100%</f>
        <v>0.99999610410759543</v>
      </c>
      <c r="Z16" s="79"/>
      <c r="AA16" s="80"/>
    </row>
    <row r="17" spans="1:27" ht="66" customHeight="1" x14ac:dyDescent="0.2">
      <c r="A17" s="78">
        <v>9</v>
      </c>
      <c r="B17" s="129" t="s">
        <v>27</v>
      </c>
      <c r="C17" s="126">
        <v>11435.218000000001</v>
      </c>
      <c r="D17" s="88">
        <v>2986.5140000000001</v>
      </c>
      <c r="E17" s="127">
        <f t="shared" si="6"/>
        <v>0.26116808617028553</v>
      </c>
      <c r="F17" s="88">
        <f>D17+960</f>
        <v>3946.5140000000001</v>
      </c>
      <c r="G17" s="127">
        <f t="shared" si="7"/>
        <v>0.34511926226504819</v>
      </c>
      <c r="H17" s="88">
        <v>4946.5140000000001</v>
      </c>
      <c r="I17" s="127">
        <f t="shared" si="8"/>
        <v>0.43256840403042601</v>
      </c>
      <c r="J17" s="88">
        <v>5946.5140000000001</v>
      </c>
      <c r="K17" s="127">
        <f t="shared" si="10"/>
        <v>0.52001754579580384</v>
      </c>
      <c r="L17" s="88">
        <f>J17+950</f>
        <v>6896.5140000000001</v>
      </c>
      <c r="M17" s="127">
        <f t="shared" si="11"/>
        <v>0.60309423047291266</v>
      </c>
      <c r="N17" s="88">
        <f>L17+1200</f>
        <v>8096.5140000000001</v>
      </c>
      <c r="O17" s="127">
        <f t="shared" si="12"/>
        <v>0.70803320059136599</v>
      </c>
      <c r="P17" s="88">
        <v>9196.5139999999992</v>
      </c>
      <c r="Q17" s="127">
        <f t="shared" si="13"/>
        <v>0.80422725653328153</v>
      </c>
      <c r="R17" s="88">
        <v>9796.5139999999992</v>
      </c>
      <c r="S17" s="127">
        <f t="shared" si="14"/>
        <v>0.85669674159250819</v>
      </c>
      <c r="T17" s="88">
        <v>10496.513999999999</v>
      </c>
      <c r="U17" s="127">
        <f t="shared" si="15"/>
        <v>0.91791114082827263</v>
      </c>
      <c r="V17" s="88">
        <v>11435.218000000001</v>
      </c>
      <c r="W17" s="127">
        <f t="shared" si="16"/>
        <v>1</v>
      </c>
      <c r="X17" s="88">
        <f t="shared" ref="X17:Y17" si="21">V17</f>
        <v>11435.218000000001</v>
      </c>
      <c r="Y17" s="128">
        <f t="shared" si="21"/>
        <v>1</v>
      </c>
      <c r="Z17" s="79"/>
      <c r="AA17" s="80"/>
    </row>
    <row r="18" spans="1:27" ht="52.5" customHeight="1" x14ac:dyDescent="0.2">
      <c r="A18" s="78">
        <v>10</v>
      </c>
      <c r="B18" s="129" t="s">
        <v>28</v>
      </c>
      <c r="C18" s="126">
        <v>9715.7669999999998</v>
      </c>
      <c r="D18" s="88">
        <v>2960.45</v>
      </c>
      <c r="E18" s="127">
        <f t="shared" si="6"/>
        <v>0.30470574273755224</v>
      </c>
      <c r="F18" s="88">
        <v>2960.45</v>
      </c>
      <c r="G18" s="127">
        <f t="shared" si="7"/>
        <v>0.30470574273755224</v>
      </c>
      <c r="H18" s="88">
        <v>4960.45</v>
      </c>
      <c r="I18" s="127">
        <f t="shared" si="8"/>
        <v>0.5105567064339851</v>
      </c>
      <c r="J18" s="88">
        <f>H18</f>
        <v>4960.45</v>
      </c>
      <c r="K18" s="127">
        <f t="shared" si="10"/>
        <v>0.5105567064339851</v>
      </c>
      <c r="L18" s="88">
        <v>6960.45</v>
      </c>
      <c r="M18" s="127">
        <f t="shared" si="11"/>
        <v>0.71640767013041795</v>
      </c>
      <c r="N18" s="88">
        <f>L18</f>
        <v>6960.45</v>
      </c>
      <c r="O18" s="127">
        <f t="shared" si="12"/>
        <v>0.71640767013041795</v>
      </c>
      <c r="P18" s="88">
        <v>8592</v>
      </c>
      <c r="Q18" s="127">
        <f t="shared" si="13"/>
        <v>0.88433574003987536</v>
      </c>
      <c r="R18" s="88">
        <v>9715.7669999999998</v>
      </c>
      <c r="S18" s="127">
        <f t="shared" si="14"/>
        <v>1</v>
      </c>
      <c r="T18" s="88">
        <f>R18</f>
        <v>9715.7669999999998</v>
      </c>
      <c r="U18" s="127">
        <f t="shared" si="15"/>
        <v>1</v>
      </c>
      <c r="V18" s="88">
        <f>T18</f>
        <v>9715.7669999999998</v>
      </c>
      <c r="W18" s="127">
        <f t="shared" si="16"/>
        <v>1</v>
      </c>
      <c r="X18" s="88">
        <f>V18</f>
        <v>9715.7669999999998</v>
      </c>
      <c r="Y18" s="128">
        <v>1</v>
      </c>
      <c r="Z18" s="79"/>
      <c r="AA18" s="80"/>
    </row>
    <row r="19" spans="1:27" ht="52.5" customHeight="1" x14ac:dyDescent="0.2">
      <c r="A19" s="78">
        <v>11</v>
      </c>
      <c r="B19" s="129" t="s">
        <v>29</v>
      </c>
      <c r="C19" s="126">
        <v>9900</v>
      </c>
      <c r="D19" s="88">
        <v>0</v>
      </c>
      <c r="E19" s="127">
        <f t="shared" si="6"/>
        <v>0</v>
      </c>
      <c r="F19" s="88">
        <v>0</v>
      </c>
      <c r="G19" s="127">
        <f t="shared" si="7"/>
        <v>0</v>
      </c>
      <c r="H19" s="88">
        <v>0</v>
      </c>
      <c r="I19" s="127">
        <f t="shared" si="8"/>
        <v>0</v>
      </c>
      <c r="J19" s="88">
        <f t="shared" ref="J19:J22" si="22">C19*10%</f>
        <v>990</v>
      </c>
      <c r="K19" s="127">
        <f t="shared" si="10"/>
        <v>0.1</v>
      </c>
      <c r="L19" s="88">
        <f t="shared" ref="L19:L22" si="23">C19*40%</f>
        <v>3960</v>
      </c>
      <c r="M19" s="127">
        <f t="shared" si="11"/>
        <v>0.4</v>
      </c>
      <c r="N19" s="88">
        <f t="shared" ref="N19:N22" si="24">C19*15%+L19</f>
        <v>5445</v>
      </c>
      <c r="O19" s="127">
        <f t="shared" si="12"/>
        <v>0.55000000000000004</v>
      </c>
      <c r="P19" s="88">
        <f t="shared" ref="P19:P22" si="25">C19*25%+N19</f>
        <v>7920</v>
      </c>
      <c r="Q19" s="127">
        <f t="shared" si="13"/>
        <v>0.8</v>
      </c>
      <c r="R19" s="88">
        <f t="shared" ref="R19:R22" si="26">C19*10%+P19</f>
        <v>8910</v>
      </c>
      <c r="S19" s="127">
        <f t="shared" si="14"/>
        <v>0.9</v>
      </c>
      <c r="T19" s="88">
        <f t="shared" ref="T19:T22" si="27">C19*5%+R19</f>
        <v>9405</v>
      </c>
      <c r="U19" s="127">
        <f t="shared" si="15"/>
        <v>0.95</v>
      </c>
      <c r="V19" s="88">
        <f t="shared" ref="V19:V22" si="28">C19</f>
        <v>9900</v>
      </c>
      <c r="W19" s="127">
        <f t="shared" si="16"/>
        <v>1</v>
      </c>
      <c r="X19" s="88">
        <f t="shared" ref="X19:X23" si="29">V19</f>
        <v>9900</v>
      </c>
      <c r="Y19" s="128">
        <f t="shared" ref="Y19:Y23" si="30">+X19/$C19*100%</f>
        <v>1</v>
      </c>
      <c r="Z19" s="79"/>
      <c r="AA19" s="80"/>
    </row>
    <row r="20" spans="1:27" ht="63" customHeight="1" x14ac:dyDescent="0.2">
      <c r="A20" s="78">
        <v>12</v>
      </c>
      <c r="B20" s="129" t="s">
        <v>30</v>
      </c>
      <c r="C20" s="126">
        <v>12105.688</v>
      </c>
      <c r="D20" s="88">
        <v>0</v>
      </c>
      <c r="E20" s="127">
        <f t="shared" si="6"/>
        <v>0</v>
      </c>
      <c r="F20" s="88">
        <v>0</v>
      </c>
      <c r="G20" s="127">
        <f t="shared" si="7"/>
        <v>0</v>
      </c>
      <c r="H20" s="88">
        <v>0</v>
      </c>
      <c r="I20" s="127">
        <f t="shared" si="8"/>
        <v>0</v>
      </c>
      <c r="J20" s="88">
        <f t="shared" si="22"/>
        <v>1210.5688</v>
      </c>
      <c r="K20" s="127">
        <f t="shared" si="10"/>
        <v>0.1</v>
      </c>
      <c r="L20" s="88">
        <f t="shared" si="23"/>
        <v>4842.2752</v>
      </c>
      <c r="M20" s="127">
        <f t="shared" si="11"/>
        <v>0.4</v>
      </c>
      <c r="N20" s="88">
        <f t="shared" si="24"/>
        <v>6658.1283999999996</v>
      </c>
      <c r="O20" s="127">
        <f t="shared" si="12"/>
        <v>0.54999999999999993</v>
      </c>
      <c r="P20" s="88">
        <f t="shared" si="25"/>
        <v>9684.5504000000001</v>
      </c>
      <c r="Q20" s="127">
        <f t="shared" si="13"/>
        <v>0.8</v>
      </c>
      <c r="R20" s="88">
        <f t="shared" si="26"/>
        <v>10895.119200000001</v>
      </c>
      <c r="S20" s="127">
        <f t="shared" si="14"/>
        <v>0.9</v>
      </c>
      <c r="T20" s="88">
        <f t="shared" si="27"/>
        <v>11500.403600000001</v>
      </c>
      <c r="U20" s="127">
        <f t="shared" si="15"/>
        <v>0.95000000000000007</v>
      </c>
      <c r="V20" s="88">
        <f t="shared" si="28"/>
        <v>12105.688</v>
      </c>
      <c r="W20" s="127">
        <f t="shared" si="16"/>
        <v>1</v>
      </c>
      <c r="X20" s="88">
        <f t="shared" si="29"/>
        <v>12105.688</v>
      </c>
      <c r="Y20" s="128">
        <f t="shared" si="30"/>
        <v>1</v>
      </c>
      <c r="Z20" s="79"/>
      <c r="AA20" s="80"/>
    </row>
    <row r="21" spans="1:27" ht="49.5" customHeight="1" x14ac:dyDescent="0.2">
      <c r="A21" s="78">
        <v>13</v>
      </c>
      <c r="B21" s="129" t="s">
        <v>31</v>
      </c>
      <c r="C21" s="126">
        <v>3600</v>
      </c>
      <c r="D21" s="88">
        <v>0</v>
      </c>
      <c r="E21" s="127">
        <f t="shared" si="6"/>
        <v>0</v>
      </c>
      <c r="F21" s="88">
        <v>0</v>
      </c>
      <c r="G21" s="127">
        <f t="shared" si="7"/>
        <v>0</v>
      </c>
      <c r="H21" s="88">
        <v>0</v>
      </c>
      <c r="I21" s="127">
        <f t="shared" si="8"/>
        <v>0</v>
      </c>
      <c r="J21" s="88">
        <f t="shared" si="22"/>
        <v>360</v>
      </c>
      <c r="K21" s="127">
        <f t="shared" si="10"/>
        <v>0.1</v>
      </c>
      <c r="L21" s="88">
        <f t="shared" si="23"/>
        <v>1440</v>
      </c>
      <c r="M21" s="127">
        <f t="shared" si="11"/>
        <v>0.4</v>
      </c>
      <c r="N21" s="88">
        <f t="shared" si="24"/>
        <v>1980</v>
      </c>
      <c r="O21" s="127">
        <f t="shared" si="12"/>
        <v>0.55000000000000004</v>
      </c>
      <c r="P21" s="88">
        <f t="shared" si="25"/>
        <v>2880</v>
      </c>
      <c r="Q21" s="127">
        <f t="shared" si="13"/>
        <v>0.8</v>
      </c>
      <c r="R21" s="88">
        <f t="shared" si="26"/>
        <v>3240</v>
      </c>
      <c r="S21" s="127">
        <f t="shared" si="14"/>
        <v>0.9</v>
      </c>
      <c r="T21" s="88">
        <f t="shared" si="27"/>
        <v>3420</v>
      </c>
      <c r="U21" s="127">
        <f t="shared" si="15"/>
        <v>0.95</v>
      </c>
      <c r="V21" s="88">
        <f t="shared" si="28"/>
        <v>3600</v>
      </c>
      <c r="W21" s="127">
        <f t="shared" si="16"/>
        <v>1</v>
      </c>
      <c r="X21" s="88">
        <f t="shared" si="29"/>
        <v>3600</v>
      </c>
      <c r="Y21" s="128">
        <f t="shared" si="30"/>
        <v>1</v>
      </c>
      <c r="Z21" s="79"/>
      <c r="AA21" s="80"/>
    </row>
    <row r="22" spans="1:27" ht="45.75" customHeight="1" x14ac:dyDescent="0.2">
      <c r="A22" s="78">
        <v>14</v>
      </c>
      <c r="B22" s="129" t="s">
        <v>32</v>
      </c>
      <c r="C22" s="126">
        <v>6200</v>
      </c>
      <c r="D22" s="88">
        <v>0</v>
      </c>
      <c r="E22" s="127">
        <f t="shared" si="6"/>
        <v>0</v>
      </c>
      <c r="F22" s="88">
        <v>0</v>
      </c>
      <c r="G22" s="127">
        <f t="shared" si="7"/>
        <v>0</v>
      </c>
      <c r="H22" s="88">
        <v>0</v>
      </c>
      <c r="I22" s="127">
        <f t="shared" si="8"/>
        <v>0</v>
      </c>
      <c r="J22" s="88">
        <f t="shared" si="22"/>
        <v>620</v>
      </c>
      <c r="K22" s="127">
        <f t="shared" si="10"/>
        <v>0.1</v>
      </c>
      <c r="L22" s="88">
        <f t="shared" si="23"/>
        <v>2480</v>
      </c>
      <c r="M22" s="127">
        <f t="shared" si="11"/>
        <v>0.4</v>
      </c>
      <c r="N22" s="88">
        <f t="shared" si="24"/>
        <v>3410</v>
      </c>
      <c r="O22" s="127">
        <f t="shared" si="12"/>
        <v>0.55000000000000004</v>
      </c>
      <c r="P22" s="88">
        <f t="shared" si="25"/>
        <v>4960</v>
      </c>
      <c r="Q22" s="127">
        <f t="shared" si="13"/>
        <v>0.8</v>
      </c>
      <c r="R22" s="88">
        <f t="shared" si="26"/>
        <v>5580</v>
      </c>
      <c r="S22" s="127">
        <f t="shared" si="14"/>
        <v>0.9</v>
      </c>
      <c r="T22" s="88">
        <f t="shared" si="27"/>
        <v>5890</v>
      </c>
      <c r="U22" s="127">
        <f t="shared" si="15"/>
        <v>0.95</v>
      </c>
      <c r="V22" s="88">
        <f t="shared" si="28"/>
        <v>6200</v>
      </c>
      <c r="W22" s="127">
        <f t="shared" si="16"/>
        <v>1</v>
      </c>
      <c r="X22" s="88">
        <f t="shared" si="29"/>
        <v>6200</v>
      </c>
      <c r="Y22" s="128">
        <f t="shared" si="30"/>
        <v>1</v>
      </c>
      <c r="Z22" s="79"/>
      <c r="AA22" s="80"/>
    </row>
    <row r="23" spans="1:27" ht="41.25" customHeight="1" x14ac:dyDescent="0.2">
      <c r="A23" s="78">
        <v>15</v>
      </c>
      <c r="B23" s="130" t="s">
        <v>33</v>
      </c>
      <c r="C23" s="126">
        <v>1500</v>
      </c>
      <c r="D23" s="88">
        <v>0</v>
      </c>
      <c r="E23" s="127">
        <f t="shared" si="6"/>
        <v>0</v>
      </c>
      <c r="F23" s="88">
        <v>0</v>
      </c>
      <c r="G23" s="127">
        <f t="shared" si="7"/>
        <v>0</v>
      </c>
      <c r="H23" s="88">
        <v>0</v>
      </c>
      <c r="I23" s="127">
        <f t="shared" si="8"/>
        <v>0</v>
      </c>
      <c r="J23" s="88">
        <v>0</v>
      </c>
      <c r="K23" s="127">
        <f t="shared" si="10"/>
        <v>0</v>
      </c>
      <c r="L23" s="88">
        <f>J23</f>
        <v>0</v>
      </c>
      <c r="M23" s="127">
        <f t="shared" si="11"/>
        <v>0</v>
      </c>
      <c r="N23" s="88">
        <f>C23</f>
        <v>1500</v>
      </c>
      <c r="O23" s="127">
        <f t="shared" si="12"/>
        <v>1</v>
      </c>
      <c r="P23" s="88">
        <f>N23</f>
        <v>1500</v>
      </c>
      <c r="Q23" s="127">
        <f t="shared" si="13"/>
        <v>1</v>
      </c>
      <c r="R23" s="88">
        <f>P23</f>
        <v>1500</v>
      </c>
      <c r="S23" s="127">
        <f t="shared" si="14"/>
        <v>1</v>
      </c>
      <c r="T23" s="88">
        <f>R23</f>
        <v>1500</v>
      </c>
      <c r="U23" s="127">
        <f t="shared" si="15"/>
        <v>1</v>
      </c>
      <c r="V23" s="88">
        <f>T23</f>
        <v>1500</v>
      </c>
      <c r="W23" s="127">
        <f t="shared" si="16"/>
        <v>1</v>
      </c>
      <c r="X23" s="88">
        <f t="shared" si="29"/>
        <v>1500</v>
      </c>
      <c r="Y23" s="128">
        <f t="shared" si="30"/>
        <v>1</v>
      </c>
      <c r="Z23" s="79"/>
      <c r="AA23" s="80"/>
    </row>
    <row r="24" spans="1:27" ht="19.5" customHeight="1" x14ac:dyDescent="0.2">
      <c r="A24" s="81"/>
      <c r="B24" s="82"/>
      <c r="C24" s="83"/>
      <c r="D24" s="83"/>
      <c r="E24" s="66"/>
      <c r="F24" s="83"/>
      <c r="G24" s="66"/>
      <c r="H24" s="83"/>
      <c r="I24" s="66"/>
      <c r="J24" s="83"/>
      <c r="K24" s="66"/>
      <c r="L24" s="83"/>
      <c r="M24" s="66"/>
      <c r="N24" s="83"/>
      <c r="O24" s="66"/>
      <c r="P24" s="83"/>
      <c r="Q24" s="66"/>
      <c r="R24" s="83"/>
      <c r="S24" s="66"/>
      <c r="T24" s="83"/>
      <c r="U24" s="66"/>
      <c r="V24" s="83"/>
      <c r="W24" s="66"/>
      <c r="X24" s="83"/>
      <c r="Y24" s="66"/>
      <c r="Z24" s="84"/>
      <c r="AA24" s="65"/>
    </row>
    <row r="25" spans="1:27" ht="46.5" customHeight="1" x14ac:dyDescent="0.2">
      <c r="A25" s="81"/>
      <c r="B25" s="101"/>
      <c r="C25" s="96"/>
      <c r="D25" s="83"/>
      <c r="E25" s="66"/>
      <c r="F25" s="83"/>
      <c r="G25" s="66"/>
      <c r="H25" s="83"/>
      <c r="I25" s="66"/>
      <c r="J25" s="83"/>
      <c r="K25" s="66"/>
      <c r="L25" s="83"/>
      <c r="M25" s="66"/>
      <c r="N25" s="83"/>
      <c r="O25" s="66"/>
      <c r="P25" s="83"/>
      <c r="Q25" s="66"/>
      <c r="R25" s="83"/>
      <c r="S25" s="66"/>
      <c r="T25" s="83"/>
      <c r="U25" s="66"/>
      <c r="V25" s="83"/>
      <c r="W25" s="66"/>
      <c r="X25" s="83"/>
      <c r="Y25" s="66"/>
      <c r="Z25" s="65"/>
      <c r="AA25" s="65"/>
    </row>
    <row r="26" spans="1:27" ht="19.5" customHeight="1" x14ac:dyDescent="0.2">
      <c r="A26" s="81"/>
      <c r="B26" s="82"/>
      <c r="C26" s="83"/>
      <c r="D26" s="83"/>
      <c r="E26" s="66"/>
      <c r="F26" s="83"/>
      <c r="G26" s="66"/>
      <c r="H26" s="83"/>
      <c r="I26" s="66"/>
      <c r="J26" s="83"/>
      <c r="K26" s="66"/>
      <c r="L26" s="83"/>
      <c r="M26" s="66"/>
      <c r="N26" s="83"/>
      <c r="O26" s="66"/>
      <c r="P26" s="83"/>
      <c r="Q26" s="66"/>
      <c r="R26" s="83"/>
      <c r="S26" s="66"/>
      <c r="T26" s="83"/>
      <c r="U26" s="66"/>
      <c r="V26" s="83"/>
      <c r="W26" s="66"/>
      <c r="X26" s="83"/>
      <c r="Y26" s="66"/>
      <c r="Z26" s="84"/>
      <c r="AA26" s="65"/>
    </row>
    <row r="27" spans="1:27" ht="12" customHeight="1" x14ac:dyDescent="0.2">
      <c r="A27" s="81"/>
      <c r="B27" s="85"/>
      <c r="C27" s="65"/>
      <c r="D27" s="65"/>
      <c r="E27" s="66"/>
      <c r="F27" s="86"/>
      <c r="G27" s="66"/>
      <c r="H27" s="65"/>
      <c r="I27" s="66"/>
      <c r="J27" s="65"/>
      <c r="K27" s="66"/>
      <c r="L27" s="65"/>
      <c r="M27" s="66"/>
      <c r="N27" s="65"/>
      <c r="O27" s="66"/>
      <c r="P27" s="65"/>
      <c r="Q27" s="66"/>
      <c r="R27" s="65"/>
      <c r="S27" s="66"/>
      <c r="T27" s="65"/>
      <c r="U27" s="66"/>
      <c r="V27" s="65"/>
      <c r="W27" s="66"/>
      <c r="X27" s="65"/>
      <c r="Y27" s="66"/>
      <c r="Z27" s="65"/>
      <c r="AA27" s="65"/>
    </row>
    <row r="28" spans="1:27" ht="12" customHeight="1" x14ac:dyDescent="0.2">
      <c r="A28" s="81"/>
      <c r="B28" s="85"/>
      <c r="C28" s="65"/>
      <c r="D28" s="65"/>
      <c r="E28" s="66"/>
      <c r="F28" s="86"/>
      <c r="G28" s="66"/>
      <c r="H28" s="65"/>
      <c r="I28" s="66"/>
      <c r="J28" s="65"/>
      <c r="K28" s="66"/>
      <c r="L28" s="65"/>
      <c r="M28" s="66"/>
      <c r="N28" s="65"/>
      <c r="O28" s="66"/>
      <c r="P28" s="65"/>
      <c r="Q28" s="66"/>
      <c r="R28" s="65"/>
      <c r="S28" s="66"/>
      <c r="T28" s="65"/>
      <c r="U28" s="66"/>
      <c r="V28" s="65"/>
      <c r="W28" s="66"/>
      <c r="X28" s="65"/>
      <c r="Y28" s="66"/>
      <c r="Z28" s="65"/>
      <c r="AA28" s="65"/>
    </row>
    <row r="29" spans="1:27" ht="12" customHeight="1" x14ac:dyDescent="0.2">
      <c r="A29" s="81"/>
      <c r="B29" s="85"/>
      <c r="C29" s="65"/>
      <c r="D29" s="65"/>
      <c r="E29" s="66"/>
      <c r="F29" s="86"/>
      <c r="G29" s="66"/>
      <c r="H29" s="65"/>
      <c r="I29" s="66"/>
      <c r="J29" s="65"/>
      <c r="K29" s="66"/>
      <c r="L29" s="65"/>
      <c r="M29" s="66"/>
      <c r="N29" s="65"/>
      <c r="O29" s="66"/>
      <c r="P29" s="65"/>
      <c r="Q29" s="66"/>
      <c r="R29" s="65"/>
      <c r="S29" s="66"/>
      <c r="T29" s="65"/>
      <c r="U29" s="66"/>
      <c r="V29" s="65"/>
      <c r="W29" s="66"/>
      <c r="X29" s="65"/>
      <c r="Y29" s="66"/>
      <c r="Z29" s="65"/>
      <c r="AA29" s="65"/>
    </row>
    <row r="30" spans="1:27" ht="12" customHeight="1" x14ac:dyDescent="0.2">
      <c r="A30" s="81"/>
      <c r="B30" s="85"/>
      <c r="C30" s="65"/>
      <c r="D30" s="65"/>
      <c r="E30" s="66"/>
      <c r="F30" s="86"/>
      <c r="G30" s="66"/>
      <c r="H30" s="65"/>
      <c r="I30" s="66"/>
      <c r="J30" s="65"/>
      <c r="K30" s="66"/>
      <c r="L30" s="65"/>
      <c r="M30" s="66"/>
      <c r="N30" s="65"/>
      <c r="O30" s="66"/>
      <c r="P30" s="65"/>
      <c r="Q30" s="66"/>
      <c r="R30" s="65"/>
      <c r="S30" s="66"/>
      <c r="T30" s="65"/>
      <c r="U30" s="66"/>
      <c r="V30" s="65"/>
      <c r="W30" s="66"/>
      <c r="X30" s="65"/>
      <c r="Y30" s="66"/>
      <c r="Z30" s="65"/>
      <c r="AA30" s="65"/>
    </row>
    <row r="31" spans="1:27" ht="12" customHeight="1" x14ac:dyDescent="0.2">
      <c r="A31" s="81"/>
      <c r="B31" s="85"/>
      <c r="C31" s="65"/>
      <c r="D31" s="65"/>
      <c r="E31" s="66"/>
      <c r="F31" s="86"/>
      <c r="G31" s="66"/>
      <c r="H31" s="65"/>
      <c r="I31" s="66"/>
      <c r="J31" s="65"/>
      <c r="K31" s="66"/>
      <c r="L31" s="65"/>
      <c r="M31" s="66"/>
      <c r="N31" s="65"/>
      <c r="O31" s="66"/>
      <c r="P31" s="65"/>
      <c r="Q31" s="66"/>
      <c r="R31" s="65"/>
      <c r="S31" s="66"/>
      <c r="T31" s="65"/>
      <c r="U31" s="66"/>
      <c r="V31" s="65"/>
      <c r="W31" s="66"/>
      <c r="X31" s="65"/>
      <c r="Y31" s="66"/>
      <c r="Z31" s="65"/>
      <c r="AA31" s="65"/>
    </row>
    <row r="32" spans="1:27" ht="12" customHeight="1" x14ac:dyDescent="0.2">
      <c r="A32" s="81"/>
      <c r="B32" s="85"/>
      <c r="C32" s="65"/>
      <c r="D32" s="65"/>
      <c r="E32" s="66"/>
      <c r="F32" s="86"/>
      <c r="G32" s="66"/>
      <c r="H32" s="65"/>
      <c r="I32" s="66"/>
      <c r="J32" s="65"/>
      <c r="K32" s="66"/>
      <c r="L32" s="65"/>
      <c r="M32" s="66"/>
      <c r="N32" s="65"/>
      <c r="O32" s="66"/>
      <c r="P32" s="65"/>
      <c r="Q32" s="66"/>
      <c r="R32" s="65"/>
      <c r="S32" s="66"/>
      <c r="T32" s="65"/>
      <c r="U32" s="66"/>
      <c r="V32" s="65"/>
      <c r="W32" s="66"/>
      <c r="X32" s="65"/>
      <c r="Y32" s="66"/>
      <c r="Z32" s="65"/>
      <c r="AA32" s="65"/>
    </row>
    <row r="33" spans="1:27" ht="12" customHeight="1" x14ac:dyDescent="0.2">
      <c r="A33" s="81"/>
      <c r="B33" s="85"/>
      <c r="C33" s="65"/>
      <c r="D33" s="65"/>
      <c r="E33" s="66"/>
      <c r="F33" s="86"/>
      <c r="G33" s="66"/>
      <c r="H33" s="65"/>
      <c r="I33" s="66"/>
      <c r="J33" s="65"/>
      <c r="K33" s="66"/>
      <c r="L33" s="65"/>
      <c r="M33" s="66"/>
      <c r="N33" s="65"/>
      <c r="O33" s="66"/>
      <c r="P33" s="65"/>
      <c r="Q33" s="66"/>
      <c r="R33" s="65"/>
      <c r="S33" s="66"/>
      <c r="T33" s="65"/>
      <c r="U33" s="66"/>
      <c r="V33" s="65"/>
      <c r="W33" s="66"/>
      <c r="X33" s="65"/>
      <c r="Y33" s="66"/>
      <c r="Z33" s="65"/>
      <c r="AA33" s="65"/>
    </row>
    <row r="34" spans="1:27" ht="12" customHeight="1" x14ac:dyDescent="0.2">
      <c r="A34" s="81"/>
      <c r="B34" s="85"/>
      <c r="C34" s="65"/>
      <c r="D34" s="65"/>
      <c r="E34" s="66"/>
      <c r="F34" s="86"/>
      <c r="G34" s="66"/>
      <c r="H34" s="65"/>
      <c r="I34" s="66"/>
      <c r="J34" s="65"/>
      <c r="K34" s="66"/>
      <c r="L34" s="65"/>
      <c r="M34" s="66"/>
      <c r="N34" s="65"/>
      <c r="O34" s="66"/>
      <c r="P34" s="65"/>
      <c r="Q34" s="66"/>
      <c r="R34" s="65"/>
      <c r="S34" s="66"/>
      <c r="T34" s="65"/>
      <c r="U34" s="66"/>
      <c r="V34" s="65"/>
      <c r="W34" s="66"/>
      <c r="X34" s="65"/>
      <c r="Y34" s="66"/>
      <c r="Z34" s="65"/>
      <c r="AA34" s="65"/>
    </row>
    <row r="35" spans="1:27" ht="12" customHeight="1" x14ac:dyDescent="0.2">
      <c r="A35" s="81"/>
      <c r="B35" s="85"/>
      <c r="C35" s="65"/>
      <c r="D35" s="65"/>
      <c r="E35" s="66"/>
      <c r="F35" s="86"/>
      <c r="G35" s="66"/>
      <c r="H35" s="65"/>
      <c r="I35" s="66"/>
      <c r="J35" s="65"/>
      <c r="K35" s="66"/>
      <c r="L35" s="65"/>
      <c r="M35" s="66"/>
      <c r="N35" s="65"/>
      <c r="O35" s="66"/>
      <c r="P35" s="65"/>
      <c r="Q35" s="66"/>
      <c r="R35" s="65"/>
      <c r="S35" s="66"/>
      <c r="T35" s="65"/>
      <c r="U35" s="66"/>
      <c r="V35" s="65"/>
      <c r="W35" s="66"/>
      <c r="X35" s="65"/>
      <c r="Y35" s="66"/>
      <c r="Z35" s="65"/>
      <c r="AA35" s="65"/>
    </row>
    <row r="36" spans="1:27" ht="12" customHeight="1" x14ac:dyDescent="0.2">
      <c r="A36" s="81"/>
      <c r="B36" s="85"/>
      <c r="C36" s="65"/>
      <c r="D36" s="65"/>
      <c r="E36" s="66"/>
      <c r="F36" s="86"/>
      <c r="G36" s="66"/>
      <c r="H36" s="65"/>
      <c r="I36" s="66"/>
      <c r="J36" s="65"/>
      <c r="K36" s="66"/>
      <c r="L36" s="65"/>
      <c r="M36" s="66"/>
      <c r="N36" s="65"/>
      <c r="O36" s="66"/>
      <c r="P36" s="65"/>
      <c r="Q36" s="66"/>
      <c r="R36" s="65"/>
      <c r="S36" s="66"/>
      <c r="T36" s="65"/>
      <c r="U36" s="66"/>
      <c r="V36" s="65"/>
      <c r="W36" s="66"/>
      <c r="X36" s="65"/>
      <c r="Y36" s="66"/>
      <c r="Z36" s="65"/>
      <c r="AA36" s="65"/>
    </row>
    <row r="37" spans="1:27" ht="12" customHeight="1" x14ac:dyDescent="0.2">
      <c r="A37" s="81"/>
      <c r="B37" s="85"/>
      <c r="C37" s="65"/>
      <c r="D37" s="65"/>
      <c r="E37" s="66"/>
      <c r="F37" s="86"/>
      <c r="G37" s="66"/>
      <c r="H37" s="65"/>
      <c r="I37" s="66"/>
      <c r="J37" s="65"/>
      <c r="K37" s="66"/>
      <c r="L37" s="65"/>
      <c r="M37" s="66"/>
      <c r="N37" s="65"/>
      <c r="O37" s="66"/>
      <c r="P37" s="65"/>
      <c r="Q37" s="66"/>
      <c r="R37" s="65"/>
      <c r="S37" s="66"/>
      <c r="T37" s="65"/>
      <c r="U37" s="66"/>
      <c r="V37" s="65"/>
      <c r="W37" s="66"/>
      <c r="X37" s="65"/>
      <c r="Y37" s="66"/>
      <c r="Z37" s="65"/>
      <c r="AA37" s="65"/>
    </row>
    <row r="38" spans="1:27" ht="12" customHeight="1" x14ac:dyDescent="0.2">
      <c r="A38" s="81"/>
      <c r="B38" s="85"/>
      <c r="C38" s="65"/>
      <c r="D38" s="65"/>
      <c r="E38" s="66"/>
      <c r="F38" s="86"/>
      <c r="G38" s="66"/>
      <c r="H38" s="65"/>
      <c r="I38" s="66"/>
      <c r="J38" s="65"/>
      <c r="K38" s="66"/>
      <c r="L38" s="65"/>
      <c r="M38" s="66"/>
      <c r="N38" s="65"/>
      <c r="O38" s="66"/>
      <c r="P38" s="65"/>
      <c r="Q38" s="66"/>
      <c r="R38" s="65"/>
      <c r="S38" s="66"/>
      <c r="T38" s="65"/>
      <c r="U38" s="66"/>
      <c r="V38" s="65"/>
      <c r="W38" s="66"/>
      <c r="X38" s="65"/>
      <c r="Y38" s="66"/>
      <c r="Z38" s="65"/>
      <c r="AA38" s="65"/>
    </row>
    <row r="39" spans="1:27" ht="12" customHeight="1" x14ac:dyDescent="0.2">
      <c r="A39" s="81"/>
      <c r="B39" s="85"/>
      <c r="C39" s="65"/>
      <c r="D39" s="65"/>
      <c r="E39" s="66"/>
      <c r="F39" s="86"/>
      <c r="G39" s="66"/>
      <c r="H39" s="65"/>
      <c r="I39" s="66"/>
      <c r="J39" s="65"/>
      <c r="K39" s="66"/>
      <c r="L39" s="65"/>
      <c r="M39" s="66"/>
      <c r="N39" s="65"/>
      <c r="O39" s="66"/>
      <c r="P39" s="65"/>
      <c r="Q39" s="66"/>
      <c r="R39" s="65"/>
      <c r="S39" s="66"/>
      <c r="T39" s="65"/>
      <c r="U39" s="66"/>
      <c r="V39" s="65"/>
      <c r="W39" s="66"/>
      <c r="X39" s="65"/>
      <c r="Y39" s="66"/>
      <c r="Z39" s="65"/>
      <c r="AA39" s="65"/>
    </row>
    <row r="40" spans="1:27" ht="12" customHeight="1" x14ac:dyDescent="0.2">
      <c r="A40" s="81"/>
      <c r="B40" s="85"/>
      <c r="C40" s="65"/>
      <c r="D40" s="65"/>
      <c r="E40" s="66"/>
      <c r="F40" s="86"/>
      <c r="G40" s="66"/>
      <c r="H40" s="65"/>
      <c r="I40" s="66"/>
      <c r="J40" s="65"/>
      <c r="K40" s="66"/>
      <c r="L40" s="65"/>
      <c r="M40" s="66"/>
      <c r="N40" s="65"/>
      <c r="O40" s="66"/>
      <c r="P40" s="65"/>
      <c r="Q40" s="66"/>
      <c r="R40" s="65"/>
      <c r="S40" s="66"/>
      <c r="T40" s="65"/>
      <c r="U40" s="66"/>
      <c r="V40" s="65"/>
      <c r="W40" s="66"/>
      <c r="X40" s="65"/>
      <c r="Y40" s="66"/>
      <c r="Z40" s="65"/>
      <c r="AA40" s="65"/>
    </row>
    <row r="41" spans="1:27" ht="12" customHeight="1" x14ac:dyDescent="0.2">
      <c r="A41" s="81"/>
      <c r="B41" s="85"/>
      <c r="C41" s="65"/>
      <c r="D41" s="65"/>
      <c r="E41" s="66"/>
      <c r="F41" s="86"/>
      <c r="G41" s="66"/>
      <c r="H41" s="65"/>
      <c r="I41" s="66"/>
      <c r="J41" s="65"/>
      <c r="K41" s="66"/>
      <c r="L41" s="65"/>
      <c r="M41" s="66"/>
      <c r="N41" s="65"/>
      <c r="O41" s="66"/>
      <c r="P41" s="65"/>
      <c r="Q41" s="66"/>
      <c r="R41" s="65"/>
      <c r="S41" s="66"/>
      <c r="T41" s="65"/>
      <c r="U41" s="66"/>
      <c r="V41" s="65"/>
      <c r="W41" s="66"/>
      <c r="X41" s="65"/>
      <c r="Y41" s="66"/>
      <c r="Z41" s="65"/>
      <c r="AA41" s="65"/>
    </row>
    <row r="42" spans="1:27" ht="12" customHeight="1" x14ac:dyDescent="0.2">
      <c r="A42" s="81"/>
      <c r="B42" s="85"/>
      <c r="C42" s="65"/>
      <c r="D42" s="65"/>
      <c r="E42" s="66"/>
      <c r="F42" s="86"/>
      <c r="G42" s="66"/>
      <c r="H42" s="65"/>
      <c r="I42" s="66"/>
      <c r="J42" s="65"/>
      <c r="K42" s="66"/>
      <c r="L42" s="65"/>
      <c r="M42" s="66"/>
      <c r="N42" s="65"/>
      <c r="O42" s="66"/>
      <c r="P42" s="65"/>
      <c r="Q42" s="66"/>
      <c r="R42" s="65"/>
      <c r="S42" s="66"/>
      <c r="T42" s="65"/>
      <c r="U42" s="66"/>
      <c r="V42" s="65"/>
      <c r="W42" s="66"/>
      <c r="X42" s="65"/>
      <c r="Y42" s="66"/>
      <c r="Z42" s="65"/>
      <c r="AA42" s="65"/>
    </row>
    <row r="43" spans="1:27" ht="12" customHeight="1" x14ac:dyDescent="0.2">
      <c r="A43" s="81"/>
      <c r="B43" s="85"/>
      <c r="C43" s="65"/>
      <c r="D43" s="65"/>
      <c r="E43" s="66"/>
      <c r="F43" s="86"/>
      <c r="G43" s="66"/>
      <c r="H43" s="65"/>
      <c r="I43" s="66"/>
      <c r="J43" s="65"/>
      <c r="K43" s="66"/>
      <c r="L43" s="65"/>
      <c r="M43" s="66"/>
      <c r="N43" s="65"/>
      <c r="O43" s="66"/>
      <c r="P43" s="65"/>
      <c r="Q43" s="66"/>
      <c r="R43" s="65"/>
      <c r="S43" s="66"/>
      <c r="T43" s="65"/>
      <c r="U43" s="66"/>
      <c r="V43" s="65"/>
      <c r="W43" s="66"/>
      <c r="X43" s="65"/>
      <c r="Y43" s="66"/>
      <c r="Z43" s="65"/>
      <c r="AA43" s="65"/>
    </row>
    <row r="44" spans="1:27" ht="12" customHeight="1" x14ac:dyDescent="0.2">
      <c r="A44" s="81"/>
      <c r="B44" s="85"/>
      <c r="C44" s="65"/>
      <c r="D44" s="65"/>
      <c r="E44" s="66"/>
      <c r="F44" s="86"/>
      <c r="G44" s="66"/>
      <c r="H44" s="65"/>
      <c r="I44" s="66"/>
      <c r="J44" s="65"/>
      <c r="K44" s="66"/>
      <c r="L44" s="65"/>
      <c r="M44" s="66"/>
      <c r="N44" s="65"/>
      <c r="O44" s="66"/>
      <c r="P44" s="65"/>
      <c r="Q44" s="66"/>
      <c r="R44" s="65"/>
      <c r="S44" s="66"/>
      <c r="T44" s="65"/>
      <c r="U44" s="66"/>
      <c r="V44" s="65"/>
      <c r="W44" s="66"/>
      <c r="X44" s="65"/>
      <c r="Y44" s="66"/>
      <c r="Z44" s="65"/>
      <c r="AA44" s="65"/>
    </row>
    <row r="45" spans="1:27" ht="12" customHeight="1" x14ac:dyDescent="0.2">
      <c r="A45" s="81"/>
      <c r="B45" s="85"/>
      <c r="C45" s="65"/>
      <c r="D45" s="65"/>
      <c r="E45" s="66"/>
      <c r="F45" s="86"/>
      <c r="G45" s="66"/>
      <c r="H45" s="65"/>
      <c r="I45" s="66"/>
      <c r="J45" s="65"/>
      <c r="K45" s="66"/>
      <c r="L45" s="65"/>
      <c r="M45" s="66"/>
      <c r="N45" s="65"/>
      <c r="O45" s="66"/>
      <c r="P45" s="65"/>
      <c r="Q45" s="66"/>
      <c r="R45" s="65"/>
      <c r="S45" s="66"/>
      <c r="T45" s="65"/>
      <c r="U45" s="66"/>
      <c r="V45" s="65"/>
      <c r="W45" s="66"/>
      <c r="X45" s="65"/>
      <c r="Y45" s="66"/>
      <c r="Z45" s="65"/>
      <c r="AA45" s="65"/>
    </row>
    <row r="46" spans="1:27" ht="12" customHeight="1" x14ac:dyDescent="0.2">
      <c r="A46" s="81"/>
      <c r="B46" s="85"/>
      <c r="C46" s="65"/>
      <c r="D46" s="65"/>
      <c r="E46" s="66"/>
      <c r="F46" s="86"/>
      <c r="G46" s="66"/>
      <c r="H46" s="65"/>
      <c r="I46" s="66"/>
      <c r="J46" s="65"/>
      <c r="K46" s="66"/>
      <c r="L46" s="65"/>
      <c r="M46" s="66"/>
      <c r="N46" s="65"/>
      <c r="O46" s="66"/>
      <c r="P46" s="65"/>
      <c r="Q46" s="66"/>
      <c r="R46" s="65"/>
      <c r="S46" s="66"/>
      <c r="T46" s="65"/>
      <c r="U46" s="66"/>
      <c r="V46" s="65"/>
      <c r="W46" s="66"/>
      <c r="X46" s="65"/>
      <c r="Y46" s="66"/>
      <c r="Z46" s="65"/>
      <c r="AA46" s="65"/>
    </row>
    <row r="47" spans="1:27" ht="12" customHeight="1" x14ac:dyDescent="0.2">
      <c r="A47" s="81"/>
      <c r="B47" s="85"/>
      <c r="C47" s="65"/>
      <c r="D47" s="65"/>
      <c r="E47" s="66"/>
      <c r="F47" s="86"/>
      <c r="G47" s="66"/>
      <c r="H47" s="65"/>
      <c r="I47" s="66"/>
      <c r="J47" s="65"/>
      <c r="K47" s="66"/>
      <c r="L47" s="65"/>
      <c r="M47" s="66"/>
      <c r="N47" s="65"/>
      <c r="O47" s="66"/>
      <c r="P47" s="65"/>
      <c r="Q47" s="66"/>
      <c r="R47" s="65"/>
      <c r="S47" s="66"/>
      <c r="T47" s="65"/>
      <c r="U47" s="66"/>
      <c r="V47" s="65"/>
      <c r="W47" s="66"/>
      <c r="X47" s="65"/>
      <c r="Y47" s="66"/>
      <c r="Z47" s="65"/>
      <c r="AA47" s="65"/>
    </row>
    <row r="48" spans="1:27" ht="12" customHeight="1" x14ac:dyDescent="0.2">
      <c r="A48" s="81"/>
      <c r="B48" s="85"/>
      <c r="C48" s="65"/>
      <c r="D48" s="65"/>
      <c r="E48" s="66"/>
      <c r="F48" s="86"/>
      <c r="G48" s="66"/>
      <c r="H48" s="65"/>
      <c r="I48" s="66"/>
      <c r="J48" s="65"/>
      <c r="K48" s="66"/>
      <c r="L48" s="65"/>
      <c r="M48" s="66"/>
      <c r="N48" s="65"/>
      <c r="O48" s="66"/>
      <c r="P48" s="65"/>
      <c r="Q48" s="66"/>
      <c r="R48" s="65"/>
      <c r="S48" s="66"/>
      <c r="T48" s="65"/>
      <c r="U48" s="66"/>
      <c r="V48" s="65"/>
      <c r="W48" s="66"/>
      <c r="X48" s="65"/>
      <c r="Y48" s="66"/>
      <c r="Z48" s="65"/>
      <c r="AA48" s="65"/>
    </row>
    <row r="49" spans="1:27" ht="12" customHeight="1" x14ac:dyDescent="0.2">
      <c r="A49" s="81"/>
      <c r="B49" s="85"/>
      <c r="C49" s="65"/>
      <c r="D49" s="65"/>
      <c r="E49" s="66"/>
      <c r="F49" s="86"/>
      <c r="G49" s="66"/>
      <c r="H49" s="65"/>
      <c r="I49" s="66"/>
      <c r="J49" s="65"/>
      <c r="K49" s="66"/>
      <c r="L49" s="65"/>
      <c r="M49" s="66"/>
      <c r="N49" s="65"/>
      <c r="O49" s="66"/>
      <c r="P49" s="65"/>
      <c r="Q49" s="66"/>
      <c r="R49" s="65"/>
      <c r="S49" s="66"/>
      <c r="T49" s="65"/>
      <c r="U49" s="66"/>
      <c r="V49" s="65"/>
      <c r="W49" s="66"/>
      <c r="X49" s="65"/>
      <c r="Y49" s="66"/>
      <c r="Z49" s="65"/>
      <c r="AA49" s="65"/>
    </row>
    <row r="50" spans="1:27" ht="12" customHeight="1" x14ac:dyDescent="0.2">
      <c r="A50" s="81"/>
      <c r="B50" s="85"/>
      <c r="C50" s="65"/>
      <c r="D50" s="65"/>
      <c r="E50" s="66"/>
      <c r="F50" s="86"/>
      <c r="G50" s="66"/>
      <c r="H50" s="65"/>
      <c r="I50" s="66"/>
      <c r="J50" s="65"/>
      <c r="K50" s="66"/>
      <c r="L50" s="65"/>
      <c r="M50" s="66"/>
      <c r="N50" s="65"/>
      <c r="O50" s="66"/>
      <c r="P50" s="65"/>
      <c r="Q50" s="66"/>
      <c r="R50" s="65"/>
      <c r="S50" s="66"/>
      <c r="T50" s="65"/>
      <c r="U50" s="66"/>
      <c r="V50" s="65"/>
      <c r="W50" s="66"/>
      <c r="X50" s="65"/>
      <c r="Y50" s="66"/>
      <c r="Z50" s="65"/>
      <c r="AA50" s="65"/>
    </row>
    <row r="51" spans="1:27" ht="12" customHeight="1" x14ac:dyDescent="0.2">
      <c r="A51" s="81"/>
      <c r="B51" s="85"/>
      <c r="C51" s="65"/>
      <c r="D51" s="65"/>
      <c r="E51" s="66"/>
      <c r="F51" s="86"/>
      <c r="G51" s="66"/>
      <c r="H51" s="65"/>
      <c r="I51" s="66"/>
      <c r="J51" s="65"/>
      <c r="K51" s="66"/>
      <c r="L51" s="65"/>
      <c r="M51" s="66"/>
      <c r="N51" s="65"/>
      <c r="O51" s="66"/>
      <c r="P51" s="65"/>
      <c r="Q51" s="66"/>
      <c r="R51" s="65"/>
      <c r="S51" s="66"/>
      <c r="T51" s="65"/>
      <c r="U51" s="66"/>
      <c r="V51" s="65"/>
      <c r="W51" s="66"/>
      <c r="X51" s="65"/>
      <c r="Y51" s="66"/>
      <c r="Z51" s="65"/>
      <c r="AA51" s="65"/>
    </row>
    <row r="52" spans="1:27" ht="12" customHeight="1" x14ac:dyDescent="0.2">
      <c r="A52" s="81"/>
      <c r="B52" s="85"/>
      <c r="C52" s="65"/>
      <c r="D52" s="65"/>
      <c r="E52" s="66"/>
      <c r="F52" s="86"/>
      <c r="G52" s="66"/>
      <c r="H52" s="65"/>
      <c r="I52" s="66"/>
      <c r="J52" s="65"/>
      <c r="K52" s="66"/>
      <c r="L52" s="65"/>
      <c r="M52" s="66"/>
      <c r="N52" s="65"/>
      <c r="O52" s="66"/>
      <c r="P52" s="65"/>
      <c r="Q52" s="66"/>
      <c r="R52" s="65"/>
      <c r="S52" s="66"/>
      <c r="T52" s="65"/>
      <c r="U52" s="66"/>
      <c r="V52" s="65"/>
      <c r="W52" s="66"/>
      <c r="X52" s="65"/>
      <c r="Y52" s="66"/>
      <c r="Z52" s="65"/>
      <c r="AA52" s="65"/>
    </row>
    <row r="53" spans="1:27" ht="12" customHeight="1" x14ac:dyDescent="0.2">
      <c r="A53" s="81"/>
      <c r="B53" s="85"/>
      <c r="C53" s="65"/>
      <c r="D53" s="65"/>
      <c r="E53" s="66"/>
      <c r="F53" s="86"/>
      <c r="G53" s="66"/>
      <c r="H53" s="65"/>
      <c r="I53" s="66"/>
      <c r="J53" s="65"/>
      <c r="K53" s="66"/>
      <c r="L53" s="65"/>
      <c r="M53" s="66"/>
      <c r="N53" s="65"/>
      <c r="O53" s="66"/>
      <c r="P53" s="65"/>
      <c r="Q53" s="66"/>
      <c r="R53" s="65"/>
      <c r="S53" s="66"/>
      <c r="T53" s="65"/>
      <c r="U53" s="66"/>
      <c r="V53" s="65"/>
      <c r="W53" s="66"/>
      <c r="X53" s="65"/>
      <c r="Y53" s="66"/>
      <c r="Z53" s="65"/>
      <c r="AA53" s="65"/>
    </row>
    <row r="54" spans="1:27" ht="12" customHeight="1" x14ac:dyDescent="0.2">
      <c r="A54" s="81"/>
      <c r="B54" s="85"/>
      <c r="C54" s="65"/>
      <c r="D54" s="65"/>
      <c r="E54" s="66"/>
      <c r="F54" s="86"/>
      <c r="G54" s="66"/>
      <c r="H54" s="65"/>
      <c r="I54" s="66"/>
      <c r="J54" s="65"/>
      <c r="K54" s="66"/>
      <c r="L54" s="65"/>
      <c r="M54" s="66"/>
      <c r="N54" s="65"/>
      <c r="O54" s="66"/>
      <c r="P54" s="65"/>
      <c r="Q54" s="66"/>
      <c r="R54" s="65"/>
      <c r="S54" s="66"/>
      <c r="T54" s="65"/>
      <c r="U54" s="66"/>
      <c r="V54" s="65"/>
      <c r="W54" s="66"/>
      <c r="X54" s="65"/>
      <c r="Y54" s="66"/>
      <c r="Z54" s="65"/>
      <c r="AA54" s="65"/>
    </row>
    <row r="55" spans="1:27" ht="12" customHeight="1" x14ac:dyDescent="0.2">
      <c r="A55" s="81"/>
      <c r="B55" s="85"/>
      <c r="C55" s="65"/>
      <c r="D55" s="65"/>
      <c r="E55" s="66"/>
      <c r="F55" s="86"/>
      <c r="G55" s="66"/>
      <c r="H55" s="65"/>
      <c r="I55" s="66"/>
      <c r="J55" s="65"/>
      <c r="K55" s="66"/>
      <c r="L55" s="65"/>
      <c r="M55" s="66"/>
      <c r="N55" s="65"/>
      <c r="O55" s="66"/>
      <c r="P55" s="65"/>
      <c r="Q55" s="66"/>
      <c r="R55" s="65"/>
      <c r="S55" s="66"/>
      <c r="T55" s="65"/>
      <c r="U55" s="66"/>
      <c r="V55" s="65"/>
      <c r="W55" s="66"/>
      <c r="X55" s="65"/>
      <c r="Y55" s="66"/>
      <c r="Z55" s="65"/>
      <c r="AA55" s="65"/>
    </row>
    <row r="56" spans="1:27" ht="12" customHeight="1" x14ac:dyDescent="0.2">
      <c r="A56" s="81"/>
      <c r="B56" s="85"/>
      <c r="C56" s="65"/>
      <c r="D56" s="65"/>
      <c r="E56" s="66"/>
      <c r="F56" s="86"/>
      <c r="G56" s="66"/>
      <c r="H56" s="65"/>
      <c r="I56" s="66"/>
      <c r="J56" s="65"/>
      <c r="K56" s="66"/>
      <c r="L56" s="65"/>
      <c r="M56" s="66"/>
      <c r="N56" s="65"/>
      <c r="O56" s="66"/>
      <c r="P56" s="65"/>
      <c r="Q56" s="66"/>
      <c r="R56" s="65"/>
      <c r="S56" s="66"/>
      <c r="T56" s="65"/>
      <c r="U56" s="66"/>
      <c r="V56" s="65"/>
      <c r="W56" s="66"/>
      <c r="X56" s="65"/>
      <c r="Y56" s="66"/>
      <c r="Z56" s="65"/>
      <c r="AA56" s="65"/>
    </row>
    <row r="57" spans="1:27" ht="12" customHeight="1" x14ac:dyDescent="0.2">
      <c r="A57" s="81"/>
      <c r="B57" s="85"/>
      <c r="C57" s="65"/>
      <c r="D57" s="65"/>
      <c r="E57" s="66"/>
      <c r="F57" s="86"/>
      <c r="G57" s="66"/>
      <c r="H57" s="65"/>
      <c r="I57" s="66"/>
      <c r="J57" s="65"/>
      <c r="K57" s="66"/>
      <c r="L57" s="65"/>
      <c r="M57" s="66"/>
      <c r="N57" s="65"/>
      <c r="O57" s="66"/>
      <c r="P57" s="65"/>
      <c r="Q57" s="66"/>
      <c r="R57" s="65"/>
      <c r="S57" s="66"/>
      <c r="T57" s="65"/>
      <c r="U57" s="66"/>
      <c r="V57" s="65"/>
      <c r="W57" s="66"/>
      <c r="X57" s="65"/>
      <c r="Y57" s="66"/>
      <c r="Z57" s="65"/>
      <c r="AA57" s="65"/>
    </row>
    <row r="58" spans="1:27" ht="12" customHeight="1" x14ac:dyDescent="0.2">
      <c r="A58" s="81"/>
      <c r="B58" s="85"/>
      <c r="C58" s="65"/>
      <c r="D58" s="65"/>
      <c r="E58" s="66"/>
      <c r="F58" s="86"/>
      <c r="G58" s="66"/>
      <c r="H58" s="65"/>
      <c r="I58" s="66"/>
      <c r="J58" s="65"/>
      <c r="K58" s="66"/>
      <c r="L58" s="65"/>
      <c r="M58" s="66"/>
      <c r="N58" s="65"/>
      <c r="O58" s="66"/>
      <c r="P58" s="65"/>
      <c r="Q58" s="66"/>
      <c r="R58" s="65"/>
      <c r="S58" s="66"/>
      <c r="T58" s="65"/>
      <c r="U58" s="66"/>
      <c r="V58" s="65"/>
      <c r="W58" s="66"/>
      <c r="X58" s="65"/>
      <c r="Y58" s="66"/>
      <c r="Z58" s="65"/>
      <c r="AA58" s="65"/>
    </row>
    <row r="59" spans="1:27" ht="12" customHeight="1" x14ac:dyDescent="0.2">
      <c r="A59" s="81"/>
      <c r="B59" s="85"/>
      <c r="C59" s="65"/>
      <c r="D59" s="65"/>
      <c r="E59" s="66"/>
      <c r="F59" s="86"/>
      <c r="G59" s="66"/>
      <c r="H59" s="65"/>
      <c r="I59" s="66"/>
      <c r="J59" s="65"/>
      <c r="K59" s="66"/>
      <c r="L59" s="65"/>
      <c r="M59" s="66"/>
      <c r="N59" s="65"/>
      <c r="O59" s="66"/>
      <c r="P59" s="65"/>
      <c r="Q59" s="66"/>
      <c r="R59" s="65"/>
      <c r="S59" s="66"/>
      <c r="T59" s="65"/>
      <c r="U59" s="66"/>
      <c r="V59" s="65"/>
      <c r="W59" s="66"/>
      <c r="X59" s="65"/>
      <c r="Y59" s="66"/>
      <c r="Z59" s="65"/>
      <c r="AA59" s="65"/>
    </row>
    <row r="60" spans="1:27" ht="12" customHeight="1" x14ac:dyDescent="0.2">
      <c r="A60" s="81"/>
      <c r="B60" s="85"/>
      <c r="C60" s="65"/>
      <c r="D60" s="65"/>
      <c r="E60" s="66"/>
      <c r="F60" s="86"/>
      <c r="G60" s="66"/>
      <c r="H60" s="65"/>
      <c r="I60" s="66"/>
      <c r="J60" s="65"/>
      <c r="K60" s="66"/>
      <c r="L60" s="65"/>
      <c r="M60" s="66"/>
      <c r="N60" s="65"/>
      <c r="O60" s="66"/>
      <c r="P60" s="65"/>
      <c r="Q60" s="66"/>
      <c r="R60" s="65"/>
      <c r="S60" s="66"/>
      <c r="T60" s="65"/>
      <c r="U60" s="66"/>
      <c r="V60" s="65"/>
      <c r="W60" s="66"/>
      <c r="X60" s="65"/>
      <c r="Y60" s="66"/>
      <c r="Z60" s="65"/>
      <c r="AA60" s="65"/>
    </row>
    <row r="61" spans="1:27" ht="12" customHeight="1" x14ac:dyDescent="0.2">
      <c r="A61" s="81"/>
      <c r="B61" s="85"/>
      <c r="C61" s="65"/>
      <c r="D61" s="65"/>
      <c r="E61" s="66"/>
      <c r="F61" s="86"/>
      <c r="G61" s="66"/>
      <c r="H61" s="65"/>
      <c r="I61" s="66"/>
      <c r="J61" s="65"/>
      <c r="K61" s="66"/>
      <c r="L61" s="65"/>
      <c r="M61" s="66"/>
      <c r="N61" s="65"/>
      <c r="O61" s="66"/>
      <c r="P61" s="65"/>
      <c r="Q61" s="66"/>
      <c r="R61" s="65"/>
      <c r="S61" s="66"/>
      <c r="T61" s="65"/>
      <c r="U61" s="66"/>
      <c r="V61" s="65"/>
      <c r="W61" s="66"/>
      <c r="X61" s="65"/>
      <c r="Y61" s="66"/>
      <c r="Z61" s="65"/>
      <c r="AA61" s="65"/>
    </row>
    <row r="62" spans="1:27" ht="12" customHeight="1" x14ac:dyDescent="0.2">
      <c r="A62" s="81"/>
      <c r="B62" s="85"/>
      <c r="C62" s="65"/>
      <c r="D62" s="65"/>
      <c r="E62" s="66"/>
      <c r="F62" s="86"/>
      <c r="G62" s="66"/>
      <c r="H62" s="65"/>
      <c r="I62" s="66"/>
      <c r="J62" s="65"/>
      <c r="K62" s="66"/>
      <c r="L62" s="65"/>
      <c r="M62" s="66"/>
      <c r="N62" s="65"/>
      <c r="O62" s="66"/>
      <c r="P62" s="65"/>
      <c r="Q62" s="66"/>
      <c r="R62" s="65"/>
      <c r="S62" s="66"/>
      <c r="T62" s="65"/>
      <c r="U62" s="66"/>
      <c r="V62" s="65"/>
      <c r="W62" s="66"/>
      <c r="X62" s="65"/>
      <c r="Y62" s="66"/>
      <c r="Z62" s="65"/>
      <c r="AA62" s="65"/>
    </row>
    <row r="63" spans="1:27" ht="12" customHeight="1" x14ac:dyDescent="0.2">
      <c r="A63" s="81"/>
      <c r="B63" s="85"/>
      <c r="C63" s="65"/>
      <c r="D63" s="65"/>
      <c r="E63" s="66"/>
      <c r="F63" s="86"/>
      <c r="G63" s="66"/>
      <c r="H63" s="65"/>
      <c r="I63" s="66"/>
      <c r="J63" s="65"/>
      <c r="K63" s="66"/>
      <c r="L63" s="65"/>
      <c r="M63" s="66"/>
      <c r="N63" s="65"/>
      <c r="O63" s="66"/>
      <c r="P63" s="65"/>
      <c r="Q63" s="66"/>
      <c r="R63" s="65"/>
      <c r="S63" s="66"/>
      <c r="T63" s="65"/>
      <c r="U63" s="66"/>
      <c r="V63" s="65"/>
      <c r="W63" s="66"/>
      <c r="X63" s="65"/>
      <c r="Y63" s="66"/>
      <c r="Z63" s="65"/>
      <c r="AA63" s="65"/>
    </row>
    <row r="64" spans="1:27" ht="12" customHeight="1" x14ac:dyDescent="0.2">
      <c r="A64" s="81"/>
      <c r="B64" s="85"/>
      <c r="C64" s="65"/>
      <c r="D64" s="65"/>
      <c r="E64" s="66"/>
      <c r="F64" s="86"/>
      <c r="G64" s="66"/>
      <c r="H64" s="65"/>
      <c r="I64" s="66"/>
      <c r="J64" s="65"/>
      <c r="K64" s="66"/>
      <c r="L64" s="65"/>
      <c r="M64" s="66"/>
      <c r="N64" s="65"/>
      <c r="O64" s="66"/>
      <c r="P64" s="65"/>
      <c r="Q64" s="66"/>
      <c r="R64" s="65"/>
      <c r="S64" s="66"/>
      <c r="T64" s="65"/>
      <c r="U64" s="66"/>
      <c r="V64" s="65"/>
      <c r="W64" s="66"/>
      <c r="X64" s="65"/>
      <c r="Y64" s="66"/>
      <c r="Z64" s="65"/>
      <c r="AA64" s="65"/>
    </row>
    <row r="65" spans="1:27" ht="12" customHeight="1" x14ac:dyDescent="0.2">
      <c r="A65" s="81"/>
      <c r="B65" s="85"/>
      <c r="C65" s="65"/>
      <c r="D65" s="65"/>
      <c r="E65" s="66"/>
      <c r="F65" s="86"/>
      <c r="G65" s="66"/>
      <c r="H65" s="65"/>
      <c r="I65" s="66"/>
      <c r="J65" s="65"/>
      <c r="K65" s="66"/>
      <c r="L65" s="65"/>
      <c r="M65" s="66"/>
      <c r="N65" s="65"/>
      <c r="O65" s="66"/>
      <c r="P65" s="65"/>
      <c r="Q65" s="66"/>
      <c r="R65" s="65"/>
      <c r="S65" s="66"/>
      <c r="T65" s="65"/>
      <c r="U65" s="66"/>
      <c r="V65" s="65"/>
      <c r="W65" s="66"/>
      <c r="X65" s="65"/>
      <c r="Y65" s="66"/>
      <c r="Z65" s="65"/>
      <c r="AA65" s="65"/>
    </row>
    <row r="66" spans="1:27" ht="12" customHeight="1" x14ac:dyDescent="0.2">
      <c r="A66" s="81"/>
      <c r="B66" s="85"/>
      <c r="C66" s="65"/>
      <c r="D66" s="65"/>
      <c r="E66" s="66"/>
      <c r="F66" s="86"/>
      <c r="G66" s="66"/>
      <c r="H66" s="65"/>
      <c r="I66" s="66"/>
      <c r="J66" s="65"/>
      <c r="K66" s="66"/>
      <c r="L66" s="65"/>
      <c r="M66" s="66"/>
      <c r="N66" s="65"/>
      <c r="O66" s="66"/>
      <c r="P66" s="65"/>
      <c r="Q66" s="66"/>
      <c r="R66" s="65"/>
      <c r="S66" s="66"/>
      <c r="T66" s="65"/>
      <c r="U66" s="66"/>
      <c r="V66" s="65"/>
      <c r="W66" s="66"/>
      <c r="X66" s="65"/>
      <c r="Y66" s="66"/>
      <c r="Z66" s="65"/>
      <c r="AA66" s="65"/>
    </row>
    <row r="67" spans="1:27" ht="12" customHeight="1" x14ac:dyDescent="0.2">
      <c r="A67" s="81"/>
      <c r="B67" s="85"/>
      <c r="C67" s="65"/>
      <c r="D67" s="65"/>
      <c r="E67" s="66"/>
      <c r="F67" s="86"/>
      <c r="G67" s="66"/>
      <c r="H67" s="65"/>
      <c r="I67" s="66"/>
      <c r="J67" s="65"/>
      <c r="K67" s="66"/>
      <c r="L67" s="65"/>
      <c r="M67" s="66"/>
      <c r="N67" s="65"/>
      <c r="O67" s="66"/>
      <c r="P67" s="65"/>
      <c r="Q67" s="66"/>
      <c r="R67" s="65"/>
      <c r="S67" s="66"/>
      <c r="T67" s="65"/>
      <c r="U67" s="66"/>
      <c r="V67" s="65"/>
      <c r="W67" s="66"/>
      <c r="X67" s="65"/>
      <c r="Y67" s="66"/>
      <c r="Z67" s="65"/>
      <c r="AA67" s="65"/>
    </row>
    <row r="68" spans="1:27" ht="12" customHeight="1" x14ac:dyDescent="0.2">
      <c r="A68" s="81"/>
      <c r="B68" s="85"/>
      <c r="C68" s="65"/>
      <c r="D68" s="65"/>
      <c r="E68" s="66"/>
      <c r="F68" s="86"/>
      <c r="G68" s="66"/>
      <c r="H68" s="65"/>
      <c r="I68" s="66"/>
      <c r="J68" s="65"/>
      <c r="K68" s="66"/>
      <c r="L68" s="65"/>
      <c r="M68" s="66"/>
      <c r="N68" s="65"/>
      <c r="O68" s="66"/>
      <c r="P68" s="65"/>
      <c r="Q68" s="66"/>
      <c r="R68" s="65"/>
      <c r="S68" s="66"/>
      <c r="T68" s="65"/>
      <c r="U68" s="66"/>
      <c r="V68" s="65"/>
      <c r="W68" s="66"/>
      <c r="X68" s="65"/>
      <c r="Y68" s="66"/>
      <c r="Z68" s="65"/>
      <c r="AA68" s="65"/>
    </row>
    <row r="69" spans="1:27" ht="12" customHeight="1" x14ac:dyDescent="0.2">
      <c r="A69" s="81"/>
      <c r="B69" s="85"/>
      <c r="C69" s="65"/>
      <c r="D69" s="65"/>
      <c r="E69" s="66"/>
      <c r="F69" s="86"/>
      <c r="G69" s="66"/>
      <c r="H69" s="65"/>
      <c r="I69" s="66"/>
      <c r="J69" s="65"/>
      <c r="K69" s="66"/>
      <c r="L69" s="65"/>
      <c r="M69" s="66"/>
      <c r="N69" s="65"/>
      <c r="O69" s="66"/>
      <c r="P69" s="65"/>
      <c r="Q69" s="66"/>
      <c r="R69" s="65"/>
      <c r="S69" s="66"/>
      <c r="T69" s="65"/>
      <c r="U69" s="66"/>
      <c r="V69" s="65"/>
      <c r="W69" s="66"/>
      <c r="X69" s="65"/>
      <c r="Y69" s="66"/>
      <c r="Z69" s="65"/>
      <c r="AA69" s="65"/>
    </row>
    <row r="70" spans="1:27" ht="12" customHeight="1" x14ac:dyDescent="0.2">
      <c r="A70" s="81"/>
      <c r="B70" s="85"/>
      <c r="C70" s="65"/>
      <c r="D70" s="65"/>
      <c r="E70" s="66"/>
      <c r="F70" s="86"/>
      <c r="G70" s="66"/>
      <c r="H70" s="65"/>
      <c r="I70" s="66"/>
      <c r="J70" s="65"/>
      <c r="K70" s="66"/>
      <c r="L70" s="65"/>
      <c r="M70" s="66"/>
      <c r="N70" s="65"/>
      <c r="O70" s="66"/>
      <c r="P70" s="65"/>
      <c r="Q70" s="66"/>
      <c r="R70" s="65"/>
      <c r="S70" s="66"/>
      <c r="T70" s="65"/>
      <c r="U70" s="66"/>
      <c r="V70" s="65"/>
      <c r="W70" s="66"/>
      <c r="X70" s="65"/>
      <c r="Y70" s="66"/>
      <c r="Z70" s="65"/>
      <c r="AA70" s="65"/>
    </row>
    <row r="71" spans="1:27" ht="12" customHeight="1" x14ac:dyDescent="0.2">
      <c r="A71" s="81"/>
      <c r="B71" s="85"/>
      <c r="C71" s="65"/>
      <c r="D71" s="65"/>
      <c r="E71" s="66"/>
      <c r="F71" s="86"/>
      <c r="G71" s="66"/>
      <c r="H71" s="65"/>
      <c r="I71" s="66"/>
      <c r="J71" s="65"/>
      <c r="K71" s="66"/>
      <c r="L71" s="65"/>
      <c r="M71" s="66"/>
      <c r="N71" s="65"/>
      <c r="O71" s="66"/>
      <c r="P71" s="65"/>
      <c r="Q71" s="66"/>
      <c r="R71" s="65"/>
      <c r="S71" s="66"/>
      <c r="T71" s="65"/>
      <c r="U71" s="66"/>
      <c r="V71" s="65"/>
      <c r="W71" s="66"/>
      <c r="X71" s="65"/>
      <c r="Y71" s="66"/>
      <c r="Z71" s="65"/>
      <c r="AA71" s="65"/>
    </row>
    <row r="72" spans="1:27" ht="12" customHeight="1" x14ac:dyDescent="0.2">
      <c r="A72" s="81"/>
      <c r="B72" s="85"/>
      <c r="C72" s="65"/>
      <c r="D72" s="65"/>
      <c r="E72" s="66"/>
      <c r="F72" s="86"/>
      <c r="G72" s="66"/>
      <c r="H72" s="65"/>
      <c r="I72" s="66"/>
      <c r="J72" s="65"/>
      <c r="K72" s="66"/>
      <c r="L72" s="65"/>
      <c r="M72" s="66"/>
      <c r="N72" s="65"/>
      <c r="O72" s="66"/>
      <c r="P72" s="65"/>
      <c r="Q72" s="66"/>
      <c r="R72" s="65"/>
      <c r="S72" s="66"/>
      <c r="T72" s="65"/>
      <c r="U72" s="66"/>
      <c r="V72" s="65"/>
      <c r="W72" s="66"/>
      <c r="X72" s="65"/>
      <c r="Y72" s="66"/>
      <c r="Z72" s="65"/>
      <c r="AA72" s="65"/>
    </row>
    <row r="73" spans="1:27" ht="12" customHeight="1" x14ac:dyDescent="0.2">
      <c r="A73" s="81"/>
      <c r="B73" s="85"/>
      <c r="C73" s="65"/>
      <c r="D73" s="65"/>
      <c r="E73" s="66"/>
      <c r="F73" s="86"/>
      <c r="G73" s="66"/>
      <c r="H73" s="65"/>
      <c r="I73" s="66"/>
      <c r="J73" s="65"/>
      <c r="K73" s="66"/>
      <c r="L73" s="65"/>
      <c r="M73" s="66"/>
      <c r="N73" s="65"/>
      <c r="O73" s="66"/>
      <c r="P73" s="65"/>
      <c r="Q73" s="66"/>
      <c r="R73" s="65"/>
      <c r="S73" s="66"/>
      <c r="T73" s="65"/>
      <c r="U73" s="66"/>
      <c r="V73" s="65"/>
      <c r="W73" s="66"/>
      <c r="X73" s="65"/>
      <c r="Y73" s="66"/>
      <c r="Z73" s="65"/>
      <c r="AA73" s="65"/>
    </row>
    <row r="74" spans="1:27" ht="12" customHeight="1" x14ac:dyDescent="0.2">
      <c r="A74" s="81"/>
      <c r="B74" s="85"/>
      <c r="C74" s="65"/>
      <c r="D74" s="65"/>
      <c r="E74" s="66"/>
      <c r="F74" s="86"/>
      <c r="G74" s="66"/>
      <c r="H74" s="65"/>
      <c r="I74" s="66"/>
      <c r="J74" s="65"/>
      <c r="K74" s="66"/>
      <c r="L74" s="65"/>
      <c r="M74" s="66"/>
      <c r="N74" s="65"/>
      <c r="O74" s="66"/>
      <c r="P74" s="65"/>
      <c r="Q74" s="66"/>
      <c r="R74" s="65"/>
      <c r="S74" s="66"/>
      <c r="T74" s="65"/>
      <c r="U74" s="66"/>
      <c r="V74" s="65"/>
      <c r="W74" s="66"/>
      <c r="X74" s="65"/>
      <c r="Y74" s="66"/>
      <c r="Z74" s="65"/>
      <c r="AA74" s="65"/>
    </row>
    <row r="75" spans="1:27" ht="12" customHeight="1" x14ac:dyDescent="0.2">
      <c r="A75" s="81"/>
      <c r="B75" s="85"/>
      <c r="C75" s="65"/>
      <c r="D75" s="65"/>
      <c r="E75" s="66"/>
      <c r="F75" s="86"/>
      <c r="G75" s="66"/>
      <c r="H75" s="65"/>
      <c r="I75" s="66"/>
      <c r="J75" s="65"/>
      <c r="K75" s="66"/>
      <c r="L75" s="65"/>
      <c r="M75" s="66"/>
      <c r="N75" s="65"/>
      <c r="O75" s="66"/>
      <c r="P75" s="65"/>
      <c r="Q75" s="66"/>
      <c r="R75" s="65"/>
      <c r="S75" s="66"/>
      <c r="T75" s="65"/>
      <c r="U75" s="66"/>
      <c r="V75" s="65"/>
      <c r="W75" s="66"/>
      <c r="X75" s="65"/>
      <c r="Y75" s="66"/>
      <c r="Z75" s="65"/>
      <c r="AA75" s="65"/>
    </row>
    <row r="76" spans="1:27" ht="12" customHeight="1" x14ac:dyDescent="0.2">
      <c r="A76" s="81"/>
      <c r="B76" s="85"/>
      <c r="C76" s="65"/>
      <c r="D76" s="65"/>
      <c r="E76" s="66"/>
      <c r="F76" s="86"/>
      <c r="G76" s="66"/>
      <c r="H76" s="65"/>
      <c r="I76" s="66"/>
      <c r="J76" s="65"/>
      <c r="K76" s="66"/>
      <c r="L76" s="65"/>
      <c r="M76" s="66"/>
      <c r="N76" s="65"/>
      <c r="O76" s="66"/>
      <c r="P76" s="65"/>
      <c r="Q76" s="66"/>
      <c r="R76" s="65"/>
      <c r="S76" s="66"/>
      <c r="T76" s="65"/>
      <c r="U76" s="66"/>
      <c r="V76" s="65"/>
      <c r="W76" s="66"/>
      <c r="X76" s="65"/>
      <c r="Y76" s="66"/>
      <c r="Z76" s="65"/>
      <c r="AA76" s="65"/>
    </row>
    <row r="77" spans="1:27" ht="12" customHeight="1" x14ac:dyDescent="0.2">
      <c r="A77" s="81"/>
      <c r="B77" s="85"/>
      <c r="C77" s="65"/>
      <c r="D77" s="65"/>
      <c r="E77" s="66"/>
      <c r="F77" s="86"/>
      <c r="G77" s="66"/>
      <c r="H77" s="65"/>
      <c r="I77" s="66"/>
      <c r="J77" s="65"/>
      <c r="K77" s="66"/>
      <c r="L77" s="65"/>
      <c r="M77" s="66"/>
      <c r="N77" s="65"/>
      <c r="O77" s="66"/>
      <c r="P77" s="65"/>
      <c r="Q77" s="66"/>
      <c r="R77" s="65"/>
      <c r="S77" s="66"/>
      <c r="T77" s="65"/>
      <c r="U77" s="66"/>
      <c r="V77" s="65"/>
      <c r="W77" s="66"/>
      <c r="X77" s="65"/>
      <c r="Y77" s="66"/>
      <c r="Z77" s="65"/>
      <c r="AA77" s="65"/>
    </row>
    <row r="78" spans="1:27" ht="12" customHeight="1" x14ac:dyDescent="0.2">
      <c r="A78" s="81"/>
      <c r="B78" s="85"/>
      <c r="C78" s="65"/>
      <c r="D78" s="65"/>
      <c r="E78" s="66"/>
      <c r="F78" s="86"/>
      <c r="G78" s="66"/>
      <c r="H78" s="65"/>
      <c r="I78" s="66"/>
      <c r="J78" s="65"/>
      <c r="K78" s="66"/>
      <c r="L78" s="65"/>
      <c r="M78" s="66"/>
      <c r="N78" s="65"/>
      <c r="O78" s="66"/>
      <c r="P78" s="65"/>
      <c r="Q78" s="66"/>
      <c r="R78" s="65"/>
      <c r="S78" s="66"/>
      <c r="T78" s="65"/>
      <c r="U78" s="66"/>
      <c r="V78" s="65"/>
      <c r="W78" s="66"/>
      <c r="X78" s="65"/>
      <c r="Y78" s="66"/>
      <c r="Z78" s="65"/>
      <c r="AA78" s="65"/>
    </row>
    <row r="79" spans="1:27" ht="12" customHeight="1" x14ac:dyDescent="0.2">
      <c r="A79" s="81"/>
      <c r="B79" s="85"/>
      <c r="C79" s="65"/>
      <c r="D79" s="65"/>
      <c r="E79" s="66"/>
      <c r="F79" s="86"/>
      <c r="G79" s="66"/>
      <c r="H79" s="65"/>
      <c r="I79" s="66"/>
      <c r="J79" s="65"/>
      <c r="K79" s="66"/>
      <c r="L79" s="65"/>
      <c r="M79" s="66"/>
      <c r="N79" s="65"/>
      <c r="O79" s="66"/>
      <c r="P79" s="65"/>
      <c r="Q79" s="66"/>
      <c r="R79" s="65"/>
      <c r="S79" s="66"/>
      <c r="T79" s="65"/>
      <c r="U79" s="66"/>
      <c r="V79" s="65"/>
      <c r="W79" s="66"/>
      <c r="X79" s="65"/>
      <c r="Y79" s="66"/>
      <c r="Z79" s="65"/>
      <c r="AA79" s="65"/>
    </row>
    <row r="80" spans="1:27" ht="12" customHeight="1" x14ac:dyDescent="0.2">
      <c r="A80" s="81"/>
      <c r="B80" s="85"/>
      <c r="C80" s="65"/>
      <c r="D80" s="65"/>
      <c r="E80" s="66"/>
      <c r="F80" s="86"/>
      <c r="G80" s="66"/>
      <c r="H80" s="65"/>
      <c r="I80" s="66"/>
      <c r="J80" s="65"/>
      <c r="K80" s="66"/>
      <c r="L80" s="65"/>
      <c r="M80" s="66"/>
      <c r="N80" s="65"/>
      <c r="O80" s="66"/>
      <c r="P80" s="65"/>
      <c r="Q80" s="66"/>
      <c r="R80" s="65"/>
      <c r="S80" s="66"/>
      <c r="T80" s="65"/>
      <c r="U80" s="66"/>
      <c r="V80" s="65"/>
      <c r="W80" s="66"/>
      <c r="X80" s="65"/>
      <c r="Y80" s="66"/>
      <c r="Z80" s="65"/>
      <c r="AA80" s="65"/>
    </row>
    <row r="81" spans="1:27" ht="12" customHeight="1" x14ac:dyDescent="0.2">
      <c r="A81" s="81"/>
      <c r="B81" s="85"/>
      <c r="C81" s="65"/>
      <c r="D81" s="65"/>
      <c r="E81" s="66"/>
      <c r="F81" s="86"/>
      <c r="G81" s="66"/>
      <c r="H81" s="65"/>
      <c r="I81" s="66"/>
      <c r="J81" s="65"/>
      <c r="K81" s="66"/>
      <c r="L81" s="65"/>
      <c r="M81" s="66"/>
      <c r="N81" s="65"/>
      <c r="O81" s="66"/>
      <c r="P81" s="65"/>
      <c r="Q81" s="66"/>
      <c r="R81" s="65"/>
      <c r="S81" s="66"/>
      <c r="T81" s="65"/>
      <c r="U81" s="66"/>
      <c r="V81" s="65"/>
      <c r="W81" s="66"/>
      <c r="X81" s="65"/>
      <c r="Y81" s="66"/>
      <c r="Z81" s="65"/>
      <c r="AA81" s="65"/>
    </row>
    <row r="82" spans="1:27" ht="12" customHeight="1" x14ac:dyDescent="0.2">
      <c r="A82" s="81"/>
      <c r="B82" s="85"/>
      <c r="C82" s="65"/>
      <c r="D82" s="65"/>
      <c r="E82" s="66"/>
      <c r="F82" s="86"/>
      <c r="G82" s="66"/>
      <c r="H82" s="65"/>
      <c r="I82" s="66"/>
      <c r="J82" s="65"/>
      <c r="K82" s="66"/>
      <c r="L82" s="65"/>
      <c r="M82" s="66"/>
      <c r="N82" s="65"/>
      <c r="O82" s="66"/>
      <c r="P82" s="65"/>
      <c r="Q82" s="66"/>
      <c r="R82" s="65"/>
      <c r="S82" s="66"/>
      <c r="T82" s="65"/>
      <c r="U82" s="66"/>
      <c r="V82" s="65"/>
      <c r="W82" s="66"/>
      <c r="X82" s="65"/>
      <c r="Y82" s="66"/>
      <c r="Z82" s="65"/>
      <c r="AA82" s="65"/>
    </row>
    <row r="83" spans="1:27" ht="12" customHeight="1" x14ac:dyDescent="0.2">
      <c r="A83" s="81"/>
      <c r="B83" s="85"/>
      <c r="C83" s="65"/>
      <c r="D83" s="65"/>
      <c r="E83" s="66"/>
      <c r="F83" s="86"/>
      <c r="G83" s="66"/>
      <c r="H83" s="65"/>
      <c r="I83" s="66"/>
      <c r="J83" s="65"/>
      <c r="K83" s="66"/>
      <c r="L83" s="65"/>
      <c r="M83" s="66"/>
      <c r="N83" s="65"/>
      <c r="O83" s="66"/>
      <c r="P83" s="65"/>
      <c r="Q83" s="66"/>
      <c r="R83" s="65"/>
      <c r="S83" s="66"/>
      <c r="T83" s="65"/>
      <c r="U83" s="66"/>
      <c r="V83" s="65"/>
      <c r="W83" s="66"/>
      <c r="X83" s="65"/>
      <c r="Y83" s="66"/>
      <c r="Z83" s="65"/>
      <c r="AA83" s="65"/>
    </row>
    <row r="84" spans="1:27" ht="12" customHeight="1" x14ac:dyDescent="0.2">
      <c r="A84" s="81"/>
      <c r="B84" s="85"/>
      <c r="C84" s="65"/>
      <c r="D84" s="65"/>
      <c r="E84" s="66"/>
      <c r="F84" s="86"/>
      <c r="G84" s="66"/>
      <c r="H84" s="65"/>
      <c r="I84" s="66"/>
      <c r="J84" s="65"/>
      <c r="K84" s="66"/>
      <c r="L84" s="65"/>
      <c r="M84" s="66"/>
      <c r="N84" s="65"/>
      <c r="O84" s="66"/>
      <c r="P84" s="65"/>
      <c r="Q84" s="66"/>
      <c r="R84" s="65"/>
      <c r="S84" s="66"/>
      <c r="T84" s="65"/>
      <c r="U84" s="66"/>
      <c r="V84" s="65"/>
      <c r="W84" s="66"/>
      <c r="X84" s="65"/>
      <c r="Y84" s="66"/>
      <c r="Z84" s="65"/>
      <c r="AA84" s="65"/>
    </row>
    <row r="85" spans="1:27" ht="12" customHeight="1" x14ac:dyDescent="0.2">
      <c r="A85" s="81"/>
      <c r="B85" s="85"/>
      <c r="C85" s="65"/>
      <c r="D85" s="65"/>
      <c r="E85" s="66"/>
      <c r="F85" s="86"/>
      <c r="G85" s="66"/>
      <c r="H85" s="65"/>
      <c r="I85" s="66"/>
      <c r="J85" s="65"/>
      <c r="K85" s="66"/>
      <c r="L85" s="65"/>
      <c r="M85" s="66"/>
      <c r="N85" s="65"/>
      <c r="O85" s="66"/>
      <c r="P85" s="65"/>
      <c r="Q85" s="66"/>
      <c r="R85" s="65"/>
      <c r="S85" s="66"/>
      <c r="T85" s="65"/>
      <c r="U85" s="66"/>
      <c r="V85" s="65"/>
      <c r="W85" s="66"/>
      <c r="X85" s="65"/>
      <c r="Y85" s="66"/>
      <c r="Z85" s="65"/>
      <c r="AA85" s="65"/>
    </row>
    <row r="86" spans="1:27" ht="12" customHeight="1" x14ac:dyDescent="0.2">
      <c r="A86" s="81"/>
      <c r="B86" s="85"/>
      <c r="C86" s="65"/>
      <c r="D86" s="65"/>
      <c r="E86" s="66"/>
      <c r="F86" s="86"/>
      <c r="G86" s="66"/>
      <c r="H86" s="65"/>
      <c r="I86" s="66"/>
      <c r="J86" s="65"/>
      <c r="K86" s="66"/>
      <c r="L86" s="65"/>
      <c r="M86" s="66"/>
      <c r="N86" s="65"/>
      <c r="O86" s="66"/>
      <c r="P86" s="65"/>
      <c r="Q86" s="66"/>
      <c r="R86" s="65"/>
      <c r="S86" s="66"/>
      <c r="T86" s="65"/>
      <c r="U86" s="66"/>
      <c r="V86" s="65"/>
      <c r="W86" s="66"/>
      <c r="X86" s="65"/>
      <c r="Y86" s="66"/>
      <c r="Z86" s="65"/>
      <c r="AA86" s="65"/>
    </row>
    <row r="87" spans="1:27" ht="12" customHeight="1" x14ac:dyDescent="0.2">
      <c r="A87" s="81"/>
      <c r="B87" s="85"/>
      <c r="C87" s="65"/>
      <c r="D87" s="65"/>
      <c r="E87" s="66"/>
      <c r="F87" s="86"/>
      <c r="G87" s="66"/>
      <c r="H87" s="65"/>
      <c r="I87" s="66"/>
      <c r="J87" s="65"/>
      <c r="K87" s="66"/>
      <c r="L87" s="65"/>
      <c r="M87" s="66"/>
      <c r="N87" s="65"/>
      <c r="O87" s="66"/>
      <c r="P87" s="65"/>
      <c r="Q87" s="66"/>
      <c r="R87" s="65"/>
      <c r="S87" s="66"/>
      <c r="T87" s="65"/>
      <c r="U87" s="66"/>
      <c r="V87" s="65"/>
      <c r="W87" s="66"/>
      <c r="X87" s="65"/>
      <c r="Y87" s="66"/>
      <c r="Z87" s="65"/>
      <c r="AA87" s="65"/>
    </row>
    <row r="88" spans="1:27" ht="12" customHeight="1" x14ac:dyDescent="0.2">
      <c r="A88" s="81"/>
      <c r="B88" s="85"/>
      <c r="C88" s="65"/>
      <c r="D88" s="65"/>
      <c r="E88" s="66"/>
      <c r="F88" s="86"/>
      <c r="G88" s="66"/>
      <c r="H88" s="65"/>
      <c r="I88" s="66"/>
      <c r="J88" s="65"/>
      <c r="K88" s="66"/>
      <c r="L88" s="65"/>
      <c r="M88" s="66"/>
      <c r="N88" s="65"/>
      <c r="O88" s="66"/>
      <c r="P88" s="65"/>
      <c r="Q88" s="66"/>
      <c r="R88" s="65"/>
      <c r="S88" s="66"/>
      <c r="T88" s="65"/>
      <c r="U88" s="66"/>
      <c r="V88" s="65"/>
      <c r="W88" s="66"/>
      <c r="X88" s="65"/>
      <c r="Y88" s="66"/>
      <c r="Z88" s="65"/>
      <c r="AA88" s="65"/>
    </row>
    <row r="89" spans="1:27" ht="12" customHeight="1" x14ac:dyDescent="0.2">
      <c r="A89" s="81"/>
      <c r="B89" s="85"/>
      <c r="C89" s="65"/>
      <c r="D89" s="65"/>
      <c r="E89" s="66"/>
      <c r="F89" s="86"/>
      <c r="G89" s="66"/>
      <c r="H89" s="65"/>
      <c r="I89" s="66"/>
      <c r="J89" s="65"/>
      <c r="K89" s="66"/>
      <c r="L89" s="65"/>
      <c r="M89" s="66"/>
      <c r="N89" s="65"/>
      <c r="O89" s="66"/>
      <c r="P89" s="65"/>
      <c r="Q89" s="66"/>
      <c r="R89" s="65"/>
      <c r="S89" s="66"/>
      <c r="T89" s="65"/>
      <c r="U89" s="66"/>
      <c r="V89" s="65"/>
      <c r="W89" s="66"/>
      <c r="X89" s="65"/>
      <c r="Y89" s="66"/>
      <c r="Z89" s="65"/>
      <c r="AA89" s="65"/>
    </row>
    <row r="90" spans="1:27" ht="12" customHeight="1" x14ac:dyDescent="0.2">
      <c r="A90" s="81"/>
      <c r="B90" s="85"/>
      <c r="C90" s="65"/>
      <c r="D90" s="65"/>
      <c r="E90" s="66"/>
      <c r="F90" s="86"/>
      <c r="G90" s="66"/>
      <c r="H90" s="65"/>
      <c r="I90" s="66"/>
      <c r="J90" s="65"/>
      <c r="K90" s="66"/>
      <c r="L90" s="65"/>
      <c r="M90" s="66"/>
      <c r="N90" s="65"/>
      <c r="O90" s="66"/>
      <c r="P90" s="65"/>
      <c r="Q90" s="66"/>
      <c r="R90" s="65"/>
      <c r="S90" s="66"/>
      <c r="T90" s="65"/>
      <c r="U90" s="66"/>
      <c r="V90" s="65"/>
      <c r="W90" s="66"/>
      <c r="X90" s="65"/>
      <c r="Y90" s="66"/>
      <c r="Z90" s="65"/>
      <c r="AA90" s="65"/>
    </row>
    <row r="91" spans="1:27" ht="12" customHeight="1" x14ac:dyDescent="0.2">
      <c r="A91" s="81"/>
      <c r="B91" s="85"/>
      <c r="C91" s="65"/>
      <c r="D91" s="65"/>
      <c r="E91" s="66"/>
      <c r="F91" s="86"/>
      <c r="G91" s="66"/>
      <c r="H91" s="65"/>
      <c r="I91" s="66"/>
      <c r="J91" s="65"/>
      <c r="K91" s="66"/>
      <c r="L91" s="65"/>
      <c r="M91" s="66"/>
      <c r="N91" s="65"/>
      <c r="O91" s="66"/>
      <c r="P91" s="65"/>
      <c r="Q91" s="66"/>
      <c r="R91" s="65"/>
      <c r="S91" s="66"/>
      <c r="T91" s="65"/>
      <c r="U91" s="66"/>
      <c r="V91" s="65"/>
      <c r="W91" s="66"/>
      <c r="X91" s="65"/>
      <c r="Y91" s="66"/>
      <c r="Z91" s="65"/>
      <c r="AA91" s="65"/>
    </row>
    <row r="92" spans="1:27" ht="12" customHeight="1" x14ac:dyDescent="0.2">
      <c r="A92" s="81"/>
      <c r="B92" s="85"/>
      <c r="C92" s="65"/>
      <c r="D92" s="65"/>
      <c r="E92" s="66"/>
      <c r="F92" s="86"/>
      <c r="G92" s="66"/>
      <c r="H92" s="65"/>
      <c r="I92" s="66"/>
      <c r="J92" s="65"/>
      <c r="K92" s="66"/>
      <c r="L92" s="65"/>
      <c r="M92" s="66"/>
      <c r="N92" s="65"/>
      <c r="O92" s="66"/>
      <c r="P92" s="65"/>
      <c r="Q92" s="66"/>
      <c r="R92" s="65"/>
      <c r="S92" s="66"/>
      <c r="T92" s="65"/>
      <c r="U92" s="66"/>
      <c r="V92" s="65"/>
      <c r="W92" s="66"/>
      <c r="X92" s="65"/>
      <c r="Y92" s="66"/>
      <c r="Z92" s="65"/>
      <c r="AA92" s="65"/>
    </row>
    <row r="93" spans="1:27" ht="12" customHeight="1" x14ac:dyDescent="0.2">
      <c r="A93" s="81"/>
      <c r="B93" s="85"/>
      <c r="C93" s="65"/>
      <c r="D93" s="65"/>
      <c r="E93" s="66"/>
      <c r="F93" s="86"/>
      <c r="G93" s="66"/>
      <c r="H93" s="65"/>
      <c r="I93" s="66"/>
      <c r="J93" s="65"/>
      <c r="K93" s="66"/>
      <c r="L93" s="65"/>
      <c r="M93" s="66"/>
      <c r="N93" s="65"/>
      <c r="O93" s="66"/>
      <c r="P93" s="65"/>
      <c r="Q93" s="66"/>
      <c r="R93" s="65"/>
      <c r="S93" s="66"/>
      <c r="T93" s="65"/>
      <c r="U93" s="66"/>
      <c r="V93" s="65"/>
      <c r="W93" s="66"/>
      <c r="X93" s="65"/>
      <c r="Y93" s="66"/>
      <c r="Z93" s="65"/>
      <c r="AA93" s="65"/>
    </row>
    <row r="94" spans="1:27" ht="12" customHeight="1" x14ac:dyDescent="0.2">
      <c r="A94" s="81"/>
      <c r="B94" s="85"/>
      <c r="C94" s="65"/>
      <c r="D94" s="65"/>
      <c r="E94" s="66"/>
      <c r="F94" s="86"/>
      <c r="G94" s="66"/>
      <c r="H94" s="65"/>
      <c r="I94" s="66"/>
      <c r="J94" s="65"/>
      <c r="K94" s="66"/>
      <c r="L94" s="65"/>
      <c r="M94" s="66"/>
      <c r="N94" s="65"/>
      <c r="O94" s="66"/>
      <c r="P94" s="65"/>
      <c r="Q94" s="66"/>
      <c r="R94" s="65"/>
      <c r="S94" s="66"/>
      <c r="T94" s="65"/>
      <c r="U94" s="66"/>
      <c r="V94" s="65"/>
      <c r="W94" s="66"/>
      <c r="X94" s="65"/>
      <c r="Y94" s="66"/>
      <c r="Z94" s="65"/>
      <c r="AA94" s="65"/>
    </row>
    <row r="95" spans="1:27" ht="12" customHeight="1" x14ac:dyDescent="0.2">
      <c r="A95" s="81"/>
      <c r="B95" s="85"/>
      <c r="C95" s="65"/>
      <c r="D95" s="65"/>
      <c r="E95" s="66"/>
      <c r="F95" s="86"/>
      <c r="G95" s="66"/>
      <c r="H95" s="65"/>
      <c r="I95" s="66"/>
      <c r="J95" s="65"/>
      <c r="K95" s="66"/>
      <c r="L95" s="65"/>
      <c r="M95" s="66"/>
      <c r="N95" s="65"/>
      <c r="O95" s="66"/>
      <c r="P95" s="65"/>
      <c r="Q95" s="66"/>
      <c r="R95" s="65"/>
      <c r="S95" s="66"/>
      <c r="T95" s="65"/>
      <c r="U95" s="66"/>
      <c r="V95" s="65"/>
      <c r="W95" s="66"/>
      <c r="X95" s="65"/>
      <c r="Y95" s="66"/>
      <c r="Z95" s="65"/>
      <c r="AA95" s="65"/>
    </row>
    <row r="96" spans="1:27" ht="12" customHeight="1" x14ac:dyDescent="0.2">
      <c r="A96" s="81"/>
      <c r="B96" s="85"/>
      <c r="C96" s="65"/>
      <c r="D96" s="65"/>
      <c r="E96" s="66"/>
      <c r="F96" s="86"/>
      <c r="G96" s="66"/>
      <c r="H96" s="65"/>
      <c r="I96" s="66"/>
      <c r="J96" s="65"/>
      <c r="K96" s="66"/>
      <c r="L96" s="65"/>
      <c r="M96" s="66"/>
      <c r="N96" s="65"/>
      <c r="O96" s="66"/>
      <c r="P96" s="65"/>
      <c r="Q96" s="66"/>
      <c r="R96" s="65"/>
      <c r="S96" s="66"/>
      <c r="T96" s="65"/>
      <c r="U96" s="66"/>
      <c r="V96" s="65"/>
      <c r="W96" s="66"/>
      <c r="X96" s="65"/>
      <c r="Y96" s="66"/>
      <c r="Z96" s="65"/>
      <c r="AA96" s="65"/>
    </row>
    <row r="97" spans="1:27" ht="12" customHeight="1" x14ac:dyDescent="0.2">
      <c r="A97" s="81"/>
      <c r="B97" s="85"/>
      <c r="C97" s="65"/>
      <c r="D97" s="65"/>
      <c r="E97" s="66"/>
      <c r="F97" s="86"/>
      <c r="G97" s="66"/>
      <c r="H97" s="65"/>
      <c r="I97" s="66"/>
      <c r="J97" s="65"/>
      <c r="K97" s="66"/>
      <c r="L97" s="65"/>
      <c r="M97" s="66"/>
      <c r="N97" s="65"/>
      <c r="O97" s="66"/>
      <c r="P97" s="65"/>
      <c r="Q97" s="66"/>
      <c r="R97" s="65"/>
      <c r="S97" s="66"/>
      <c r="T97" s="65"/>
      <c r="U97" s="66"/>
      <c r="V97" s="65"/>
      <c r="W97" s="66"/>
      <c r="X97" s="65"/>
      <c r="Y97" s="66"/>
      <c r="Z97" s="65"/>
      <c r="AA97" s="65"/>
    </row>
    <row r="98" spans="1:27" ht="12" customHeight="1" x14ac:dyDescent="0.2">
      <c r="A98" s="81"/>
      <c r="B98" s="85"/>
      <c r="C98" s="65"/>
      <c r="D98" s="65"/>
      <c r="E98" s="66"/>
      <c r="F98" s="86"/>
      <c r="G98" s="66"/>
      <c r="H98" s="65"/>
      <c r="I98" s="66"/>
      <c r="J98" s="65"/>
      <c r="K98" s="66"/>
      <c r="L98" s="65"/>
      <c r="M98" s="66"/>
      <c r="N98" s="65"/>
      <c r="O98" s="66"/>
      <c r="P98" s="65"/>
      <c r="Q98" s="66"/>
      <c r="R98" s="65"/>
      <c r="S98" s="66"/>
      <c r="T98" s="65"/>
      <c r="U98" s="66"/>
      <c r="V98" s="65"/>
      <c r="W98" s="66"/>
      <c r="X98" s="65"/>
      <c r="Y98" s="66"/>
      <c r="Z98" s="65"/>
      <c r="AA98" s="65"/>
    </row>
    <row r="99" spans="1:27" ht="12" customHeight="1" x14ac:dyDescent="0.2">
      <c r="A99" s="81"/>
      <c r="B99" s="85"/>
      <c r="C99" s="65"/>
      <c r="D99" s="65"/>
      <c r="E99" s="66"/>
      <c r="F99" s="86"/>
      <c r="G99" s="66"/>
      <c r="H99" s="65"/>
      <c r="I99" s="66"/>
      <c r="J99" s="65"/>
      <c r="K99" s="66"/>
      <c r="L99" s="65"/>
      <c r="M99" s="66"/>
      <c r="N99" s="65"/>
      <c r="O99" s="66"/>
      <c r="P99" s="65"/>
      <c r="Q99" s="66"/>
      <c r="R99" s="65"/>
      <c r="S99" s="66"/>
      <c r="T99" s="65"/>
      <c r="U99" s="66"/>
      <c r="V99" s="65"/>
      <c r="W99" s="66"/>
      <c r="X99" s="65"/>
      <c r="Y99" s="66"/>
      <c r="Z99" s="65"/>
      <c r="AA99" s="65"/>
    </row>
    <row r="100" spans="1:27" ht="12" customHeight="1" x14ac:dyDescent="0.2">
      <c r="A100" s="81"/>
      <c r="B100" s="85"/>
      <c r="C100" s="65"/>
      <c r="D100" s="65"/>
      <c r="E100" s="66"/>
      <c r="F100" s="86"/>
      <c r="G100" s="66"/>
      <c r="H100" s="65"/>
      <c r="I100" s="66"/>
      <c r="J100" s="65"/>
      <c r="K100" s="66"/>
      <c r="L100" s="65"/>
      <c r="M100" s="66"/>
      <c r="N100" s="65"/>
      <c r="O100" s="66"/>
      <c r="P100" s="65"/>
      <c r="Q100" s="66"/>
      <c r="R100" s="65"/>
      <c r="S100" s="66"/>
      <c r="T100" s="65"/>
      <c r="U100" s="66"/>
      <c r="V100" s="65"/>
      <c r="W100" s="66"/>
      <c r="X100" s="65"/>
      <c r="Y100" s="66"/>
      <c r="Z100" s="65"/>
      <c r="AA100" s="65"/>
    </row>
    <row r="101" spans="1:27" ht="12" customHeight="1" x14ac:dyDescent="0.2">
      <c r="A101" s="81"/>
      <c r="B101" s="85"/>
      <c r="C101" s="65"/>
      <c r="D101" s="65"/>
      <c r="E101" s="66"/>
      <c r="F101" s="86"/>
      <c r="G101" s="66"/>
      <c r="H101" s="65"/>
      <c r="I101" s="66"/>
      <c r="J101" s="65"/>
      <c r="K101" s="66"/>
      <c r="L101" s="65"/>
      <c r="M101" s="66"/>
      <c r="N101" s="65"/>
      <c r="O101" s="66"/>
      <c r="P101" s="65"/>
      <c r="Q101" s="66"/>
      <c r="R101" s="65"/>
      <c r="S101" s="66"/>
      <c r="T101" s="65"/>
      <c r="U101" s="66"/>
      <c r="V101" s="65"/>
      <c r="W101" s="66"/>
      <c r="X101" s="65"/>
      <c r="Y101" s="66"/>
      <c r="Z101" s="65"/>
      <c r="AA101" s="65"/>
    </row>
    <row r="102" spans="1:27" ht="12" customHeight="1" x14ac:dyDescent="0.2">
      <c r="A102" s="81"/>
      <c r="B102" s="85"/>
      <c r="C102" s="65"/>
      <c r="D102" s="65"/>
      <c r="E102" s="66"/>
      <c r="F102" s="86"/>
      <c r="G102" s="66"/>
      <c r="H102" s="65"/>
      <c r="I102" s="66"/>
      <c r="J102" s="65"/>
      <c r="K102" s="66"/>
      <c r="L102" s="65"/>
      <c r="M102" s="66"/>
      <c r="N102" s="65"/>
      <c r="O102" s="66"/>
      <c r="P102" s="65"/>
      <c r="Q102" s="66"/>
      <c r="R102" s="65"/>
      <c r="S102" s="66"/>
      <c r="T102" s="65"/>
      <c r="U102" s="66"/>
      <c r="V102" s="65"/>
      <c r="W102" s="66"/>
      <c r="X102" s="65"/>
      <c r="Y102" s="66"/>
      <c r="Z102" s="65"/>
      <c r="AA102" s="65"/>
    </row>
    <row r="103" spans="1:27" ht="12" customHeight="1" x14ac:dyDescent="0.2">
      <c r="A103" s="81"/>
      <c r="B103" s="85"/>
      <c r="C103" s="65"/>
      <c r="D103" s="65"/>
      <c r="E103" s="66"/>
      <c r="F103" s="86"/>
      <c r="G103" s="66"/>
      <c r="H103" s="65"/>
      <c r="I103" s="66"/>
      <c r="J103" s="65"/>
      <c r="K103" s="66"/>
      <c r="L103" s="65"/>
      <c r="M103" s="66"/>
      <c r="N103" s="65"/>
      <c r="O103" s="66"/>
      <c r="P103" s="65"/>
      <c r="Q103" s="66"/>
      <c r="R103" s="65"/>
      <c r="S103" s="66"/>
      <c r="T103" s="65"/>
      <c r="U103" s="66"/>
      <c r="V103" s="65"/>
      <c r="W103" s="66"/>
      <c r="X103" s="65"/>
      <c r="Y103" s="66"/>
      <c r="Z103" s="65"/>
      <c r="AA103" s="65"/>
    </row>
    <row r="104" spans="1:27" ht="12" customHeight="1" x14ac:dyDescent="0.2">
      <c r="A104" s="81"/>
      <c r="B104" s="85"/>
      <c r="C104" s="65"/>
      <c r="D104" s="65"/>
      <c r="E104" s="66"/>
      <c r="F104" s="86"/>
      <c r="G104" s="66"/>
      <c r="H104" s="65"/>
      <c r="I104" s="66"/>
      <c r="J104" s="65"/>
      <c r="K104" s="66"/>
      <c r="L104" s="65"/>
      <c r="M104" s="66"/>
      <c r="N104" s="65"/>
      <c r="O104" s="66"/>
      <c r="P104" s="65"/>
      <c r="Q104" s="66"/>
      <c r="R104" s="65"/>
      <c r="S104" s="66"/>
      <c r="T104" s="65"/>
      <c r="U104" s="66"/>
      <c r="V104" s="65"/>
      <c r="W104" s="66"/>
      <c r="X104" s="65"/>
      <c r="Y104" s="66"/>
      <c r="Z104" s="65"/>
      <c r="AA104" s="65"/>
    </row>
    <row r="105" spans="1:27" ht="12" customHeight="1" x14ac:dyDescent="0.2">
      <c r="A105" s="81"/>
      <c r="B105" s="85"/>
      <c r="C105" s="65"/>
      <c r="D105" s="65"/>
      <c r="E105" s="66"/>
      <c r="F105" s="86"/>
      <c r="G105" s="66"/>
      <c r="H105" s="65"/>
      <c r="I105" s="66"/>
      <c r="J105" s="65"/>
      <c r="K105" s="66"/>
      <c r="L105" s="65"/>
      <c r="M105" s="66"/>
      <c r="N105" s="65"/>
      <c r="O105" s="66"/>
      <c r="P105" s="65"/>
      <c r="Q105" s="66"/>
      <c r="R105" s="65"/>
      <c r="S105" s="66"/>
      <c r="T105" s="65"/>
      <c r="U105" s="66"/>
      <c r="V105" s="65"/>
      <c r="W105" s="66"/>
      <c r="X105" s="65"/>
      <c r="Y105" s="66"/>
      <c r="Z105" s="65"/>
      <c r="AA105" s="65"/>
    </row>
    <row r="106" spans="1:27" ht="12" customHeight="1" x14ac:dyDescent="0.2">
      <c r="A106" s="81"/>
      <c r="B106" s="85"/>
      <c r="C106" s="65"/>
      <c r="D106" s="65"/>
      <c r="E106" s="66"/>
      <c r="F106" s="86"/>
      <c r="G106" s="66"/>
      <c r="H106" s="65"/>
      <c r="I106" s="66"/>
      <c r="J106" s="65"/>
      <c r="K106" s="66"/>
      <c r="L106" s="65"/>
      <c r="M106" s="66"/>
      <c r="N106" s="65"/>
      <c r="O106" s="66"/>
      <c r="P106" s="65"/>
      <c r="Q106" s="66"/>
      <c r="R106" s="65"/>
      <c r="S106" s="66"/>
      <c r="T106" s="65"/>
      <c r="U106" s="66"/>
      <c r="V106" s="65"/>
      <c r="W106" s="66"/>
      <c r="X106" s="65"/>
      <c r="Y106" s="66"/>
      <c r="Z106" s="65"/>
      <c r="AA106" s="65"/>
    </row>
    <row r="107" spans="1:27" ht="12" customHeight="1" x14ac:dyDescent="0.2">
      <c r="A107" s="81"/>
      <c r="B107" s="85"/>
      <c r="C107" s="65"/>
      <c r="D107" s="65"/>
      <c r="E107" s="66"/>
      <c r="F107" s="86"/>
      <c r="G107" s="66"/>
      <c r="H107" s="65"/>
      <c r="I107" s="66"/>
      <c r="J107" s="65"/>
      <c r="K107" s="66"/>
      <c r="L107" s="65"/>
      <c r="M107" s="66"/>
      <c r="N107" s="65"/>
      <c r="O107" s="66"/>
      <c r="P107" s="65"/>
      <c r="Q107" s="66"/>
      <c r="R107" s="65"/>
      <c r="S107" s="66"/>
      <c r="T107" s="65"/>
      <c r="U107" s="66"/>
      <c r="V107" s="65"/>
      <c r="W107" s="66"/>
      <c r="X107" s="65"/>
      <c r="Y107" s="66"/>
      <c r="Z107" s="65"/>
      <c r="AA107" s="65"/>
    </row>
    <row r="108" spans="1:27" ht="12" customHeight="1" x14ac:dyDescent="0.2">
      <c r="A108" s="81"/>
      <c r="B108" s="85"/>
      <c r="C108" s="65"/>
      <c r="D108" s="65"/>
      <c r="E108" s="66"/>
      <c r="F108" s="86"/>
      <c r="G108" s="66"/>
      <c r="H108" s="65"/>
      <c r="I108" s="66"/>
      <c r="J108" s="65"/>
      <c r="K108" s="66"/>
      <c r="L108" s="65"/>
      <c r="M108" s="66"/>
      <c r="N108" s="65"/>
      <c r="O108" s="66"/>
      <c r="P108" s="65"/>
      <c r="Q108" s="66"/>
      <c r="R108" s="65"/>
      <c r="S108" s="66"/>
      <c r="T108" s="65"/>
      <c r="U108" s="66"/>
      <c r="V108" s="65"/>
      <c r="W108" s="66"/>
      <c r="X108" s="65"/>
      <c r="Y108" s="66"/>
      <c r="Z108" s="65"/>
      <c r="AA108" s="65"/>
    </row>
    <row r="109" spans="1:27" ht="12" customHeight="1" x14ac:dyDescent="0.2">
      <c r="A109" s="81"/>
      <c r="B109" s="85"/>
      <c r="C109" s="65"/>
      <c r="D109" s="65"/>
      <c r="E109" s="66"/>
      <c r="F109" s="86"/>
      <c r="G109" s="66"/>
      <c r="H109" s="65"/>
      <c r="I109" s="66"/>
      <c r="J109" s="65"/>
      <c r="K109" s="66"/>
      <c r="L109" s="65"/>
      <c r="M109" s="66"/>
      <c r="N109" s="65"/>
      <c r="O109" s="66"/>
      <c r="P109" s="65"/>
      <c r="Q109" s="66"/>
      <c r="R109" s="65"/>
      <c r="S109" s="66"/>
      <c r="T109" s="65"/>
      <c r="U109" s="66"/>
      <c r="V109" s="65"/>
      <c r="W109" s="66"/>
      <c r="X109" s="65"/>
      <c r="Y109" s="66"/>
      <c r="Z109" s="65"/>
      <c r="AA109" s="65"/>
    </row>
    <row r="110" spans="1:27" ht="12" customHeight="1" x14ac:dyDescent="0.2">
      <c r="A110" s="81"/>
      <c r="B110" s="85"/>
      <c r="C110" s="65"/>
      <c r="D110" s="65"/>
      <c r="E110" s="66"/>
      <c r="F110" s="86"/>
      <c r="G110" s="66"/>
      <c r="H110" s="65"/>
      <c r="I110" s="66"/>
      <c r="J110" s="65"/>
      <c r="K110" s="66"/>
      <c r="L110" s="65"/>
      <c r="M110" s="66"/>
      <c r="N110" s="65"/>
      <c r="O110" s="66"/>
      <c r="P110" s="65"/>
      <c r="Q110" s="66"/>
      <c r="R110" s="65"/>
      <c r="S110" s="66"/>
      <c r="T110" s="65"/>
      <c r="U110" s="66"/>
      <c r="V110" s="65"/>
      <c r="W110" s="66"/>
      <c r="X110" s="65"/>
      <c r="Y110" s="66"/>
      <c r="Z110" s="65"/>
      <c r="AA110" s="65"/>
    </row>
    <row r="111" spans="1:27" ht="12" customHeight="1" x14ac:dyDescent="0.2">
      <c r="A111" s="81"/>
      <c r="B111" s="85"/>
      <c r="C111" s="65"/>
      <c r="D111" s="65"/>
      <c r="E111" s="66"/>
      <c r="F111" s="86"/>
      <c r="G111" s="66"/>
      <c r="H111" s="65"/>
      <c r="I111" s="66"/>
      <c r="J111" s="65"/>
      <c r="K111" s="66"/>
      <c r="L111" s="65"/>
      <c r="M111" s="66"/>
      <c r="N111" s="65"/>
      <c r="O111" s="66"/>
      <c r="P111" s="65"/>
      <c r="Q111" s="66"/>
      <c r="R111" s="65"/>
      <c r="S111" s="66"/>
      <c r="T111" s="65"/>
      <c r="U111" s="66"/>
      <c r="V111" s="65"/>
      <c r="W111" s="66"/>
      <c r="X111" s="65"/>
      <c r="Y111" s="66"/>
      <c r="Z111" s="65"/>
      <c r="AA111" s="65"/>
    </row>
    <row r="112" spans="1:27" ht="12" customHeight="1" x14ac:dyDescent="0.2">
      <c r="A112" s="81"/>
      <c r="B112" s="85"/>
      <c r="C112" s="65"/>
      <c r="D112" s="65"/>
      <c r="E112" s="66"/>
      <c r="F112" s="86"/>
      <c r="G112" s="66"/>
      <c r="H112" s="65"/>
      <c r="I112" s="66"/>
      <c r="J112" s="65"/>
      <c r="K112" s="66"/>
      <c r="L112" s="65"/>
      <c r="M112" s="66"/>
      <c r="N112" s="65"/>
      <c r="O112" s="66"/>
      <c r="P112" s="65"/>
      <c r="Q112" s="66"/>
      <c r="R112" s="65"/>
      <c r="S112" s="66"/>
      <c r="T112" s="65"/>
      <c r="U112" s="66"/>
      <c r="V112" s="65"/>
      <c r="W112" s="66"/>
      <c r="X112" s="65"/>
      <c r="Y112" s="66"/>
      <c r="Z112" s="65"/>
      <c r="AA112" s="65"/>
    </row>
    <row r="113" spans="1:27" ht="12" customHeight="1" x14ac:dyDescent="0.2">
      <c r="A113" s="81"/>
      <c r="B113" s="85"/>
      <c r="C113" s="65"/>
      <c r="D113" s="65"/>
      <c r="E113" s="66"/>
      <c r="F113" s="86"/>
      <c r="G113" s="66"/>
      <c r="H113" s="65"/>
      <c r="I113" s="66"/>
      <c r="J113" s="65"/>
      <c r="K113" s="66"/>
      <c r="L113" s="65"/>
      <c r="M113" s="66"/>
      <c r="N113" s="65"/>
      <c r="O113" s="66"/>
      <c r="P113" s="65"/>
      <c r="Q113" s="66"/>
      <c r="R113" s="65"/>
      <c r="S113" s="66"/>
      <c r="T113" s="65"/>
      <c r="U113" s="66"/>
      <c r="V113" s="65"/>
      <c r="W113" s="66"/>
      <c r="X113" s="65"/>
      <c r="Y113" s="66"/>
      <c r="Z113" s="65"/>
      <c r="AA113" s="65"/>
    </row>
    <row r="114" spans="1:27" ht="12" customHeight="1" x14ac:dyDescent="0.2">
      <c r="A114" s="81"/>
      <c r="B114" s="85"/>
      <c r="C114" s="65"/>
      <c r="D114" s="65"/>
      <c r="E114" s="66"/>
      <c r="F114" s="86"/>
      <c r="G114" s="66"/>
      <c r="H114" s="65"/>
      <c r="I114" s="66"/>
      <c r="J114" s="65"/>
      <c r="K114" s="66"/>
      <c r="L114" s="65"/>
      <c r="M114" s="66"/>
      <c r="N114" s="65"/>
      <c r="O114" s="66"/>
      <c r="P114" s="65"/>
      <c r="Q114" s="66"/>
      <c r="R114" s="65"/>
      <c r="S114" s="66"/>
      <c r="T114" s="65"/>
      <c r="U114" s="66"/>
      <c r="V114" s="65"/>
      <c r="W114" s="66"/>
      <c r="X114" s="65"/>
      <c r="Y114" s="66"/>
      <c r="Z114" s="65"/>
      <c r="AA114" s="65"/>
    </row>
    <row r="115" spans="1:27" ht="12" customHeight="1" x14ac:dyDescent="0.2">
      <c r="A115" s="81"/>
      <c r="B115" s="85"/>
      <c r="C115" s="65"/>
      <c r="D115" s="65"/>
      <c r="E115" s="66"/>
      <c r="F115" s="86"/>
      <c r="G115" s="66"/>
      <c r="H115" s="65"/>
      <c r="I115" s="66"/>
      <c r="J115" s="65"/>
      <c r="K115" s="66"/>
      <c r="L115" s="65"/>
      <c r="M115" s="66"/>
      <c r="N115" s="65"/>
      <c r="O115" s="66"/>
      <c r="P115" s="65"/>
      <c r="Q115" s="66"/>
      <c r="R115" s="65"/>
      <c r="S115" s="66"/>
      <c r="T115" s="65"/>
      <c r="U115" s="66"/>
      <c r="V115" s="65"/>
      <c r="W115" s="66"/>
      <c r="X115" s="65"/>
      <c r="Y115" s="66"/>
      <c r="Z115" s="65"/>
      <c r="AA115" s="65"/>
    </row>
    <row r="116" spans="1:27" ht="12" customHeight="1" x14ac:dyDescent="0.2">
      <c r="A116" s="81"/>
      <c r="B116" s="85"/>
      <c r="C116" s="65"/>
      <c r="D116" s="65"/>
      <c r="E116" s="66"/>
      <c r="F116" s="86"/>
      <c r="G116" s="66"/>
      <c r="H116" s="65"/>
      <c r="I116" s="66"/>
      <c r="J116" s="65"/>
      <c r="K116" s="66"/>
      <c r="L116" s="65"/>
      <c r="M116" s="66"/>
      <c r="N116" s="65"/>
      <c r="O116" s="66"/>
      <c r="P116" s="65"/>
      <c r="Q116" s="66"/>
      <c r="R116" s="65"/>
      <c r="S116" s="66"/>
      <c r="T116" s="65"/>
      <c r="U116" s="66"/>
      <c r="V116" s="65"/>
      <c r="W116" s="66"/>
      <c r="X116" s="65"/>
      <c r="Y116" s="66"/>
      <c r="Z116" s="65"/>
      <c r="AA116" s="65"/>
    </row>
    <row r="117" spans="1:27" ht="12" customHeight="1" x14ac:dyDescent="0.2">
      <c r="A117" s="81"/>
      <c r="B117" s="85"/>
      <c r="C117" s="65"/>
      <c r="D117" s="65"/>
      <c r="E117" s="66"/>
      <c r="F117" s="86"/>
      <c r="G117" s="66"/>
      <c r="H117" s="65"/>
      <c r="I117" s="66"/>
      <c r="J117" s="65"/>
      <c r="K117" s="66"/>
      <c r="L117" s="65"/>
      <c r="M117" s="66"/>
      <c r="N117" s="65"/>
      <c r="O117" s="66"/>
      <c r="P117" s="65"/>
      <c r="Q117" s="66"/>
      <c r="R117" s="65"/>
      <c r="S117" s="66"/>
      <c r="T117" s="65"/>
      <c r="U117" s="66"/>
      <c r="V117" s="65"/>
      <c r="W117" s="66"/>
      <c r="X117" s="65"/>
      <c r="Y117" s="66"/>
      <c r="Z117" s="65"/>
      <c r="AA117" s="65"/>
    </row>
    <row r="118" spans="1:27" ht="12" customHeight="1" x14ac:dyDescent="0.2">
      <c r="A118" s="81"/>
      <c r="B118" s="85"/>
      <c r="C118" s="65"/>
      <c r="D118" s="65"/>
      <c r="E118" s="66"/>
      <c r="F118" s="86"/>
      <c r="G118" s="66"/>
      <c r="H118" s="65"/>
      <c r="I118" s="66"/>
      <c r="J118" s="65"/>
      <c r="K118" s="66"/>
      <c r="L118" s="65"/>
      <c r="M118" s="66"/>
      <c r="N118" s="65"/>
      <c r="O118" s="66"/>
      <c r="P118" s="65"/>
      <c r="Q118" s="66"/>
      <c r="R118" s="65"/>
      <c r="S118" s="66"/>
      <c r="T118" s="65"/>
      <c r="U118" s="66"/>
      <c r="V118" s="65"/>
      <c r="W118" s="66"/>
      <c r="X118" s="65"/>
      <c r="Y118" s="66"/>
      <c r="Z118" s="65"/>
      <c r="AA118" s="65"/>
    </row>
    <row r="119" spans="1:27" ht="12" customHeight="1" x14ac:dyDescent="0.2">
      <c r="A119" s="81"/>
      <c r="B119" s="85"/>
      <c r="C119" s="65"/>
      <c r="D119" s="65"/>
      <c r="E119" s="66"/>
      <c r="F119" s="86"/>
      <c r="G119" s="66"/>
      <c r="H119" s="65"/>
      <c r="I119" s="66"/>
      <c r="J119" s="65"/>
      <c r="K119" s="66"/>
      <c r="L119" s="65"/>
      <c r="M119" s="66"/>
      <c r="N119" s="65"/>
      <c r="O119" s="66"/>
      <c r="P119" s="65"/>
      <c r="Q119" s="66"/>
      <c r="R119" s="65"/>
      <c r="S119" s="66"/>
      <c r="T119" s="65"/>
      <c r="U119" s="66"/>
      <c r="V119" s="65"/>
      <c r="W119" s="66"/>
      <c r="X119" s="65"/>
      <c r="Y119" s="66"/>
      <c r="Z119" s="65"/>
      <c r="AA119" s="65"/>
    </row>
    <row r="120" spans="1:27" ht="12" customHeight="1" x14ac:dyDescent="0.2">
      <c r="A120" s="81"/>
      <c r="B120" s="85"/>
      <c r="C120" s="65"/>
      <c r="D120" s="65"/>
      <c r="E120" s="66"/>
      <c r="F120" s="86"/>
      <c r="G120" s="66"/>
      <c r="H120" s="65"/>
      <c r="I120" s="66"/>
      <c r="J120" s="65"/>
      <c r="K120" s="66"/>
      <c r="L120" s="65"/>
      <c r="M120" s="66"/>
      <c r="N120" s="65"/>
      <c r="O120" s="66"/>
      <c r="P120" s="65"/>
      <c r="Q120" s="66"/>
      <c r="R120" s="65"/>
      <c r="S120" s="66"/>
      <c r="T120" s="65"/>
      <c r="U120" s="66"/>
      <c r="V120" s="65"/>
      <c r="W120" s="66"/>
      <c r="X120" s="65"/>
      <c r="Y120" s="66"/>
      <c r="Z120" s="65"/>
      <c r="AA120" s="65"/>
    </row>
    <row r="121" spans="1:27" ht="12" customHeight="1" x14ac:dyDescent="0.2">
      <c r="A121" s="81"/>
      <c r="B121" s="85"/>
      <c r="C121" s="65"/>
      <c r="D121" s="65"/>
      <c r="E121" s="66"/>
      <c r="F121" s="86"/>
      <c r="G121" s="66"/>
      <c r="H121" s="65"/>
      <c r="I121" s="66"/>
      <c r="J121" s="65"/>
      <c r="K121" s="66"/>
      <c r="L121" s="65"/>
      <c r="M121" s="66"/>
      <c r="N121" s="65"/>
      <c r="O121" s="66"/>
      <c r="P121" s="65"/>
      <c r="Q121" s="66"/>
      <c r="R121" s="65"/>
      <c r="S121" s="66"/>
      <c r="T121" s="65"/>
      <c r="U121" s="66"/>
      <c r="V121" s="65"/>
      <c r="W121" s="66"/>
      <c r="X121" s="65"/>
      <c r="Y121" s="66"/>
      <c r="Z121" s="65"/>
      <c r="AA121" s="65"/>
    </row>
    <row r="122" spans="1:27" ht="12" customHeight="1" x14ac:dyDescent="0.2">
      <c r="A122" s="81"/>
      <c r="B122" s="85"/>
      <c r="C122" s="65"/>
      <c r="D122" s="65"/>
      <c r="E122" s="66"/>
      <c r="F122" s="86"/>
      <c r="G122" s="66"/>
      <c r="H122" s="65"/>
      <c r="I122" s="66"/>
      <c r="J122" s="65"/>
      <c r="K122" s="66"/>
      <c r="L122" s="65"/>
      <c r="M122" s="66"/>
      <c r="N122" s="65"/>
      <c r="O122" s="66"/>
      <c r="P122" s="65"/>
      <c r="Q122" s="66"/>
      <c r="R122" s="65"/>
      <c r="S122" s="66"/>
      <c r="T122" s="65"/>
      <c r="U122" s="66"/>
      <c r="V122" s="65"/>
      <c r="W122" s="66"/>
      <c r="X122" s="65"/>
      <c r="Y122" s="66"/>
      <c r="Z122" s="65"/>
      <c r="AA122" s="65"/>
    </row>
    <row r="123" spans="1:27" ht="12" customHeight="1" x14ac:dyDescent="0.2">
      <c r="A123" s="81"/>
      <c r="B123" s="85"/>
      <c r="C123" s="65"/>
      <c r="D123" s="65"/>
      <c r="E123" s="66"/>
      <c r="F123" s="86"/>
      <c r="G123" s="66"/>
      <c r="H123" s="65"/>
      <c r="I123" s="66"/>
      <c r="J123" s="65"/>
      <c r="K123" s="66"/>
      <c r="L123" s="65"/>
      <c r="M123" s="66"/>
      <c r="N123" s="65"/>
      <c r="O123" s="66"/>
      <c r="P123" s="65"/>
      <c r="Q123" s="66"/>
      <c r="R123" s="65"/>
      <c r="S123" s="66"/>
      <c r="T123" s="65"/>
      <c r="U123" s="66"/>
      <c r="V123" s="65"/>
      <c r="W123" s="66"/>
      <c r="X123" s="65"/>
      <c r="Y123" s="66"/>
      <c r="Z123" s="65"/>
      <c r="AA123" s="65"/>
    </row>
    <row r="124" spans="1:27" ht="12" customHeight="1" x14ac:dyDescent="0.2">
      <c r="A124" s="81"/>
      <c r="B124" s="85"/>
      <c r="C124" s="65"/>
      <c r="D124" s="65"/>
      <c r="E124" s="66"/>
      <c r="F124" s="86"/>
      <c r="G124" s="66"/>
      <c r="H124" s="65"/>
      <c r="I124" s="66"/>
      <c r="J124" s="65"/>
      <c r="K124" s="66"/>
      <c r="L124" s="65"/>
      <c r="M124" s="66"/>
      <c r="N124" s="65"/>
      <c r="O124" s="66"/>
      <c r="P124" s="65"/>
      <c r="Q124" s="66"/>
      <c r="R124" s="65"/>
      <c r="S124" s="66"/>
      <c r="T124" s="65"/>
      <c r="U124" s="66"/>
      <c r="V124" s="65"/>
      <c r="W124" s="66"/>
      <c r="X124" s="65"/>
      <c r="Y124" s="66"/>
      <c r="Z124" s="65"/>
      <c r="AA124" s="65"/>
    </row>
    <row r="125" spans="1:27" ht="12" customHeight="1" x14ac:dyDescent="0.2">
      <c r="A125" s="81"/>
      <c r="B125" s="85"/>
      <c r="C125" s="65"/>
      <c r="D125" s="65"/>
      <c r="E125" s="66"/>
      <c r="F125" s="86"/>
      <c r="G125" s="66"/>
      <c r="H125" s="65"/>
      <c r="I125" s="66"/>
      <c r="J125" s="65"/>
      <c r="K125" s="66"/>
      <c r="L125" s="65"/>
      <c r="M125" s="66"/>
      <c r="N125" s="65"/>
      <c r="O125" s="66"/>
      <c r="P125" s="65"/>
      <c r="Q125" s="66"/>
      <c r="R125" s="65"/>
      <c r="S125" s="66"/>
      <c r="T125" s="65"/>
      <c r="U125" s="66"/>
      <c r="V125" s="65"/>
      <c r="W125" s="66"/>
      <c r="X125" s="65"/>
      <c r="Y125" s="66"/>
      <c r="Z125" s="65"/>
      <c r="AA125" s="65"/>
    </row>
    <row r="126" spans="1:27" ht="12" customHeight="1" x14ac:dyDescent="0.2">
      <c r="A126" s="81"/>
      <c r="B126" s="85"/>
      <c r="C126" s="65"/>
      <c r="D126" s="65"/>
      <c r="E126" s="66"/>
      <c r="F126" s="86"/>
      <c r="G126" s="66"/>
      <c r="H126" s="65"/>
      <c r="I126" s="66"/>
      <c r="J126" s="65"/>
      <c r="K126" s="66"/>
      <c r="L126" s="65"/>
      <c r="M126" s="66"/>
      <c r="N126" s="65"/>
      <c r="O126" s="66"/>
      <c r="P126" s="65"/>
      <c r="Q126" s="66"/>
      <c r="R126" s="65"/>
      <c r="S126" s="66"/>
      <c r="T126" s="65"/>
      <c r="U126" s="66"/>
      <c r="V126" s="65"/>
      <c r="W126" s="66"/>
      <c r="X126" s="65"/>
      <c r="Y126" s="66"/>
      <c r="Z126" s="65"/>
      <c r="AA126" s="65"/>
    </row>
    <row r="127" spans="1:27" ht="12" customHeight="1" x14ac:dyDescent="0.2">
      <c r="A127" s="81"/>
      <c r="B127" s="85"/>
      <c r="C127" s="65"/>
      <c r="D127" s="65"/>
      <c r="E127" s="66"/>
      <c r="F127" s="86"/>
      <c r="G127" s="66"/>
      <c r="H127" s="65"/>
      <c r="I127" s="66"/>
      <c r="J127" s="65"/>
      <c r="K127" s="66"/>
      <c r="L127" s="65"/>
      <c r="M127" s="66"/>
      <c r="N127" s="65"/>
      <c r="O127" s="66"/>
      <c r="P127" s="65"/>
      <c r="Q127" s="66"/>
      <c r="R127" s="65"/>
      <c r="S127" s="66"/>
      <c r="T127" s="65"/>
      <c r="U127" s="66"/>
      <c r="V127" s="65"/>
      <c r="W127" s="66"/>
      <c r="X127" s="65"/>
      <c r="Y127" s="66"/>
      <c r="Z127" s="65"/>
      <c r="AA127" s="65"/>
    </row>
    <row r="128" spans="1:27" ht="12" customHeight="1" x14ac:dyDescent="0.2">
      <c r="A128" s="81"/>
      <c r="B128" s="85"/>
      <c r="C128" s="65"/>
      <c r="D128" s="65"/>
      <c r="E128" s="66"/>
      <c r="F128" s="86"/>
      <c r="G128" s="66"/>
      <c r="H128" s="65"/>
      <c r="I128" s="66"/>
      <c r="J128" s="65"/>
      <c r="K128" s="66"/>
      <c r="L128" s="65"/>
      <c r="M128" s="66"/>
      <c r="N128" s="65"/>
      <c r="O128" s="66"/>
      <c r="P128" s="65"/>
      <c r="Q128" s="66"/>
      <c r="R128" s="65"/>
      <c r="S128" s="66"/>
      <c r="T128" s="65"/>
      <c r="U128" s="66"/>
      <c r="V128" s="65"/>
      <c r="W128" s="66"/>
      <c r="X128" s="65"/>
      <c r="Y128" s="66"/>
      <c r="Z128" s="65"/>
      <c r="AA128" s="65"/>
    </row>
    <row r="129" spans="1:27" ht="12" customHeight="1" x14ac:dyDescent="0.2">
      <c r="A129" s="81"/>
      <c r="B129" s="85"/>
      <c r="C129" s="65"/>
      <c r="D129" s="65"/>
      <c r="E129" s="66"/>
      <c r="F129" s="86"/>
      <c r="G129" s="66"/>
      <c r="H129" s="65"/>
      <c r="I129" s="66"/>
      <c r="J129" s="65"/>
      <c r="K129" s="66"/>
      <c r="L129" s="65"/>
      <c r="M129" s="66"/>
      <c r="N129" s="65"/>
      <c r="O129" s="66"/>
      <c r="P129" s="65"/>
      <c r="Q129" s="66"/>
      <c r="R129" s="65"/>
      <c r="S129" s="66"/>
      <c r="T129" s="65"/>
      <c r="U129" s="66"/>
      <c r="V129" s="65"/>
      <c r="W129" s="66"/>
      <c r="X129" s="65"/>
      <c r="Y129" s="66"/>
      <c r="Z129" s="65"/>
      <c r="AA129" s="65"/>
    </row>
    <row r="130" spans="1:27" ht="12" customHeight="1" x14ac:dyDescent="0.2">
      <c r="A130" s="81"/>
      <c r="B130" s="85"/>
      <c r="C130" s="65"/>
      <c r="D130" s="65"/>
      <c r="E130" s="66"/>
      <c r="F130" s="86"/>
      <c r="G130" s="66"/>
      <c r="H130" s="65"/>
      <c r="I130" s="66"/>
      <c r="J130" s="65"/>
      <c r="K130" s="66"/>
      <c r="L130" s="65"/>
      <c r="M130" s="66"/>
      <c r="N130" s="65"/>
      <c r="O130" s="66"/>
      <c r="P130" s="65"/>
      <c r="Q130" s="66"/>
      <c r="R130" s="65"/>
      <c r="S130" s="66"/>
      <c r="T130" s="65"/>
      <c r="U130" s="66"/>
      <c r="V130" s="65"/>
      <c r="W130" s="66"/>
      <c r="X130" s="65"/>
      <c r="Y130" s="66"/>
      <c r="Z130" s="65"/>
      <c r="AA130" s="65"/>
    </row>
    <row r="131" spans="1:27" ht="12" customHeight="1" x14ac:dyDescent="0.2">
      <c r="A131" s="81"/>
      <c r="B131" s="85"/>
      <c r="C131" s="65"/>
      <c r="D131" s="65"/>
      <c r="E131" s="66"/>
      <c r="F131" s="86"/>
      <c r="G131" s="66"/>
      <c r="H131" s="65"/>
      <c r="I131" s="66"/>
      <c r="J131" s="65"/>
      <c r="K131" s="66"/>
      <c r="L131" s="65"/>
      <c r="M131" s="66"/>
      <c r="N131" s="65"/>
      <c r="O131" s="66"/>
      <c r="P131" s="65"/>
      <c r="Q131" s="66"/>
      <c r="R131" s="65"/>
      <c r="S131" s="66"/>
      <c r="T131" s="65"/>
      <c r="U131" s="66"/>
      <c r="V131" s="65"/>
      <c r="W131" s="66"/>
      <c r="X131" s="65"/>
      <c r="Y131" s="66"/>
      <c r="Z131" s="65"/>
      <c r="AA131" s="65"/>
    </row>
    <row r="132" spans="1:27" ht="12" customHeight="1" x14ac:dyDescent="0.2">
      <c r="A132" s="81"/>
      <c r="B132" s="85"/>
      <c r="C132" s="65"/>
      <c r="D132" s="65"/>
      <c r="E132" s="66"/>
      <c r="F132" s="86"/>
      <c r="G132" s="66"/>
      <c r="H132" s="65"/>
      <c r="I132" s="66"/>
      <c r="J132" s="65"/>
      <c r="K132" s="66"/>
      <c r="L132" s="65"/>
      <c r="M132" s="66"/>
      <c r="N132" s="65"/>
      <c r="O132" s="66"/>
      <c r="P132" s="65"/>
      <c r="Q132" s="66"/>
      <c r="R132" s="65"/>
      <c r="S132" s="66"/>
      <c r="T132" s="65"/>
      <c r="U132" s="66"/>
      <c r="V132" s="65"/>
      <c r="W132" s="66"/>
      <c r="X132" s="65"/>
      <c r="Y132" s="66"/>
      <c r="Z132" s="65"/>
      <c r="AA132" s="65"/>
    </row>
    <row r="133" spans="1:27" ht="12" customHeight="1" x14ac:dyDescent="0.2">
      <c r="A133" s="81"/>
      <c r="B133" s="85"/>
      <c r="C133" s="65"/>
      <c r="D133" s="65"/>
      <c r="E133" s="66"/>
      <c r="F133" s="86"/>
      <c r="G133" s="66"/>
      <c r="H133" s="65"/>
      <c r="I133" s="66"/>
      <c r="J133" s="65"/>
      <c r="K133" s="66"/>
      <c r="L133" s="65"/>
      <c r="M133" s="66"/>
      <c r="N133" s="65"/>
      <c r="O133" s="66"/>
      <c r="P133" s="65"/>
      <c r="Q133" s="66"/>
      <c r="R133" s="65"/>
      <c r="S133" s="66"/>
      <c r="T133" s="65"/>
      <c r="U133" s="66"/>
      <c r="V133" s="65"/>
      <c r="W133" s="66"/>
      <c r="X133" s="65"/>
      <c r="Y133" s="66"/>
      <c r="Z133" s="65"/>
      <c r="AA133" s="65"/>
    </row>
    <row r="134" spans="1:27" ht="12" customHeight="1" x14ac:dyDescent="0.2">
      <c r="A134" s="81"/>
      <c r="B134" s="85"/>
      <c r="C134" s="65"/>
      <c r="D134" s="65"/>
      <c r="E134" s="66"/>
      <c r="F134" s="86"/>
      <c r="G134" s="66"/>
      <c r="H134" s="65"/>
      <c r="I134" s="66"/>
      <c r="J134" s="65"/>
      <c r="K134" s="66"/>
      <c r="L134" s="65"/>
      <c r="M134" s="66"/>
      <c r="N134" s="65"/>
      <c r="O134" s="66"/>
      <c r="P134" s="65"/>
      <c r="Q134" s="66"/>
      <c r="R134" s="65"/>
      <c r="S134" s="66"/>
      <c r="T134" s="65"/>
      <c r="U134" s="66"/>
      <c r="V134" s="65"/>
      <c r="W134" s="66"/>
      <c r="X134" s="65"/>
      <c r="Y134" s="66"/>
      <c r="Z134" s="65"/>
      <c r="AA134" s="65"/>
    </row>
    <row r="135" spans="1:27" ht="12" customHeight="1" x14ac:dyDescent="0.2">
      <c r="A135" s="81"/>
      <c r="B135" s="85"/>
      <c r="C135" s="65"/>
      <c r="D135" s="65"/>
      <c r="E135" s="66"/>
      <c r="F135" s="86"/>
      <c r="G135" s="66"/>
      <c r="H135" s="65"/>
      <c r="I135" s="66"/>
      <c r="J135" s="65"/>
      <c r="K135" s="66"/>
      <c r="L135" s="65"/>
      <c r="M135" s="66"/>
      <c r="N135" s="65"/>
      <c r="O135" s="66"/>
      <c r="P135" s="65"/>
      <c r="Q135" s="66"/>
      <c r="R135" s="65"/>
      <c r="S135" s="66"/>
      <c r="T135" s="65"/>
      <c r="U135" s="66"/>
      <c r="V135" s="65"/>
      <c r="W135" s="66"/>
      <c r="X135" s="65"/>
      <c r="Y135" s="66"/>
      <c r="Z135" s="65"/>
      <c r="AA135" s="65"/>
    </row>
    <row r="136" spans="1:27" ht="12" customHeight="1" x14ac:dyDescent="0.2">
      <c r="A136" s="81"/>
      <c r="B136" s="85"/>
      <c r="C136" s="65"/>
      <c r="D136" s="65"/>
      <c r="E136" s="66"/>
      <c r="F136" s="86"/>
      <c r="G136" s="66"/>
      <c r="H136" s="65"/>
      <c r="I136" s="66"/>
      <c r="J136" s="65"/>
      <c r="K136" s="66"/>
      <c r="L136" s="65"/>
      <c r="M136" s="66"/>
      <c r="N136" s="65"/>
      <c r="O136" s="66"/>
      <c r="P136" s="65"/>
      <c r="Q136" s="66"/>
      <c r="R136" s="65"/>
      <c r="S136" s="66"/>
      <c r="T136" s="65"/>
      <c r="U136" s="66"/>
      <c r="V136" s="65"/>
      <c r="W136" s="66"/>
      <c r="X136" s="65"/>
      <c r="Y136" s="66"/>
      <c r="Z136" s="65"/>
      <c r="AA136" s="65"/>
    </row>
    <row r="137" spans="1:27" ht="12" customHeight="1" x14ac:dyDescent="0.2">
      <c r="A137" s="81"/>
      <c r="B137" s="85"/>
      <c r="C137" s="65"/>
      <c r="D137" s="65"/>
      <c r="E137" s="66"/>
      <c r="F137" s="86"/>
      <c r="G137" s="66"/>
      <c r="H137" s="65"/>
      <c r="I137" s="66"/>
      <c r="J137" s="65"/>
      <c r="K137" s="66"/>
      <c r="L137" s="65"/>
      <c r="M137" s="66"/>
      <c r="N137" s="65"/>
      <c r="O137" s="66"/>
      <c r="P137" s="65"/>
      <c r="Q137" s="66"/>
      <c r="R137" s="65"/>
      <c r="S137" s="66"/>
      <c r="T137" s="65"/>
      <c r="U137" s="66"/>
      <c r="V137" s="65"/>
      <c r="W137" s="66"/>
      <c r="X137" s="65"/>
      <c r="Y137" s="66"/>
      <c r="Z137" s="65"/>
      <c r="AA137" s="65"/>
    </row>
    <row r="138" spans="1:27" ht="12" customHeight="1" x14ac:dyDescent="0.2">
      <c r="A138" s="81"/>
      <c r="B138" s="85"/>
      <c r="C138" s="65"/>
      <c r="D138" s="65"/>
      <c r="E138" s="66"/>
      <c r="F138" s="86"/>
      <c r="G138" s="66"/>
      <c r="H138" s="65"/>
      <c r="I138" s="66"/>
      <c r="J138" s="65"/>
      <c r="K138" s="66"/>
      <c r="L138" s="65"/>
      <c r="M138" s="66"/>
      <c r="N138" s="65"/>
      <c r="O138" s="66"/>
      <c r="P138" s="65"/>
      <c r="Q138" s="66"/>
      <c r="R138" s="65"/>
      <c r="S138" s="66"/>
      <c r="T138" s="65"/>
      <c r="U138" s="66"/>
      <c r="V138" s="65"/>
      <c r="W138" s="66"/>
      <c r="X138" s="65"/>
      <c r="Y138" s="66"/>
      <c r="Z138" s="65"/>
      <c r="AA138" s="65"/>
    </row>
    <row r="139" spans="1:27" ht="12" customHeight="1" x14ac:dyDescent="0.2">
      <c r="A139" s="81"/>
      <c r="B139" s="85"/>
      <c r="C139" s="65"/>
      <c r="D139" s="65"/>
      <c r="E139" s="66"/>
      <c r="F139" s="86"/>
      <c r="G139" s="66"/>
      <c r="H139" s="65"/>
      <c r="I139" s="66"/>
      <c r="J139" s="65"/>
      <c r="K139" s="66"/>
      <c r="L139" s="65"/>
      <c r="M139" s="66"/>
      <c r="N139" s="65"/>
      <c r="O139" s="66"/>
      <c r="P139" s="65"/>
      <c r="Q139" s="66"/>
      <c r="R139" s="65"/>
      <c r="S139" s="66"/>
      <c r="T139" s="65"/>
      <c r="U139" s="66"/>
      <c r="V139" s="65"/>
      <c r="W139" s="66"/>
      <c r="X139" s="65"/>
      <c r="Y139" s="66"/>
      <c r="Z139" s="65"/>
      <c r="AA139" s="65"/>
    </row>
    <row r="140" spans="1:27" ht="12" customHeight="1" x14ac:dyDescent="0.2">
      <c r="A140" s="81"/>
      <c r="B140" s="85"/>
      <c r="C140" s="65"/>
      <c r="D140" s="65"/>
      <c r="E140" s="66"/>
      <c r="F140" s="86"/>
      <c r="G140" s="66"/>
      <c r="H140" s="65"/>
      <c r="I140" s="66"/>
      <c r="J140" s="65"/>
      <c r="K140" s="66"/>
      <c r="L140" s="65"/>
      <c r="M140" s="66"/>
      <c r="N140" s="65"/>
      <c r="O140" s="66"/>
      <c r="P140" s="65"/>
      <c r="Q140" s="66"/>
      <c r="R140" s="65"/>
      <c r="S140" s="66"/>
      <c r="T140" s="65"/>
      <c r="U140" s="66"/>
      <c r="V140" s="65"/>
      <c r="W140" s="66"/>
      <c r="X140" s="65"/>
      <c r="Y140" s="66"/>
      <c r="Z140" s="65"/>
      <c r="AA140" s="65"/>
    </row>
    <row r="141" spans="1:27" ht="12" customHeight="1" x14ac:dyDescent="0.2">
      <c r="A141" s="81"/>
      <c r="B141" s="85"/>
      <c r="C141" s="65"/>
      <c r="D141" s="65"/>
      <c r="E141" s="66"/>
      <c r="F141" s="86"/>
      <c r="G141" s="66"/>
      <c r="H141" s="65"/>
      <c r="I141" s="66"/>
      <c r="J141" s="65"/>
      <c r="K141" s="66"/>
      <c r="L141" s="65"/>
      <c r="M141" s="66"/>
      <c r="N141" s="65"/>
      <c r="O141" s="66"/>
      <c r="P141" s="65"/>
      <c r="Q141" s="66"/>
      <c r="R141" s="65"/>
      <c r="S141" s="66"/>
      <c r="T141" s="65"/>
      <c r="U141" s="66"/>
      <c r="V141" s="65"/>
      <c r="W141" s="66"/>
      <c r="X141" s="65"/>
      <c r="Y141" s="66"/>
      <c r="Z141" s="65"/>
      <c r="AA141" s="65"/>
    </row>
    <row r="142" spans="1:27" ht="12" customHeight="1" x14ac:dyDescent="0.2">
      <c r="A142" s="81"/>
      <c r="B142" s="85"/>
      <c r="C142" s="65"/>
      <c r="D142" s="65"/>
      <c r="E142" s="66"/>
      <c r="F142" s="86"/>
      <c r="G142" s="66"/>
      <c r="H142" s="65"/>
      <c r="I142" s="66"/>
      <c r="J142" s="65"/>
      <c r="K142" s="66"/>
      <c r="L142" s="65"/>
      <c r="M142" s="66"/>
      <c r="N142" s="65"/>
      <c r="O142" s="66"/>
      <c r="P142" s="65"/>
      <c r="Q142" s="66"/>
      <c r="R142" s="65"/>
      <c r="S142" s="66"/>
      <c r="T142" s="65"/>
      <c r="U142" s="66"/>
      <c r="V142" s="65"/>
      <c r="W142" s="66"/>
      <c r="X142" s="65"/>
      <c r="Y142" s="66"/>
      <c r="Z142" s="65"/>
      <c r="AA142" s="65"/>
    </row>
    <row r="143" spans="1:27" ht="12" customHeight="1" x14ac:dyDescent="0.2">
      <c r="A143" s="81"/>
      <c r="B143" s="85"/>
      <c r="C143" s="65"/>
      <c r="D143" s="65"/>
      <c r="E143" s="66"/>
      <c r="F143" s="86"/>
      <c r="G143" s="66"/>
      <c r="H143" s="65"/>
      <c r="I143" s="66"/>
      <c r="J143" s="65"/>
      <c r="K143" s="66"/>
      <c r="L143" s="65"/>
      <c r="M143" s="66"/>
      <c r="N143" s="65"/>
      <c r="O143" s="66"/>
      <c r="P143" s="65"/>
      <c r="Q143" s="66"/>
      <c r="R143" s="65"/>
      <c r="S143" s="66"/>
      <c r="T143" s="65"/>
      <c r="U143" s="66"/>
      <c r="V143" s="65"/>
      <c r="W143" s="66"/>
      <c r="X143" s="65"/>
      <c r="Y143" s="66"/>
      <c r="Z143" s="65"/>
      <c r="AA143" s="65"/>
    </row>
    <row r="144" spans="1:27" ht="12" customHeight="1" x14ac:dyDescent="0.2">
      <c r="A144" s="81"/>
      <c r="B144" s="85"/>
      <c r="C144" s="65"/>
      <c r="D144" s="65"/>
      <c r="E144" s="66"/>
      <c r="F144" s="86"/>
      <c r="G144" s="66"/>
      <c r="H144" s="65"/>
      <c r="I144" s="66"/>
      <c r="J144" s="65"/>
      <c r="K144" s="66"/>
      <c r="L144" s="65"/>
      <c r="M144" s="66"/>
      <c r="N144" s="65"/>
      <c r="O144" s="66"/>
      <c r="P144" s="65"/>
      <c r="Q144" s="66"/>
      <c r="R144" s="65"/>
      <c r="S144" s="66"/>
      <c r="T144" s="65"/>
      <c r="U144" s="66"/>
      <c r="V144" s="65"/>
      <c r="W144" s="66"/>
      <c r="X144" s="65"/>
      <c r="Y144" s="66"/>
      <c r="Z144" s="65"/>
      <c r="AA144" s="65"/>
    </row>
    <row r="145" spans="1:27" ht="12" customHeight="1" x14ac:dyDescent="0.2">
      <c r="A145" s="81"/>
      <c r="B145" s="85"/>
      <c r="C145" s="65"/>
      <c r="D145" s="65"/>
      <c r="E145" s="66"/>
      <c r="F145" s="86"/>
      <c r="G145" s="66"/>
      <c r="H145" s="65"/>
      <c r="I145" s="66"/>
      <c r="J145" s="65"/>
      <c r="K145" s="66"/>
      <c r="L145" s="65"/>
      <c r="M145" s="66"/>
      <c r="N145" s="65"/>
      <c r="O145" s="66"/>
      <c r="P145" s="65"/>
      <c r="Q145" s="66"/>
      <c r="R145" s="65"/>
      <c r="S145" s="66"/>
      <c r="T145" s="65"/>
      <c r="U145" s="66"/>
      <c r="V145" s="65"/>
      <c r="W145" s="66"/>
      <c r="X145" s="65"/>
      <c r="Y145" s="66"/>
      <c r="Z145" s="65"/>
      <c r="AA145" s="65"/>
    </row>
    <row r="146" spans="1:27" ht="12" customHeight="1" x14ac:dyDescent="0.2">
      <c r="A146" s="81"/>
      <c r="B146" s="85"/>
      <c r="C146" s="65"/>
      <c r="D146" s="65"/>
      <c r="E146" s="66"/>
      <c r="F146" s="86"/>
      <c r="G146" s="66"/>
      <c r="H146" s="65"/>
      <c r="I146" s="66"/>
      <c r="J146" s="65"/>
      <c r="K146" s="66"/>
      <c r="L146" s="65"/>
      <c r="M146" s="66"/>
      <c r="N146" s="65"/>
      <c r="O146" s="66"/>
      <c r="P146" s="65"/>
      <c r="Q146" s="66"/>
      <c r="R146" s="65"/>
      <c r="S146" s="66"/>
      <c r="T146" s="65"/>
      <c r="U146" s="66"/>
      <c r="V146" s="65"/>
      <c r="W146" s="66"/>
      <c r="X146" s="65"/>
      <c r="Y146" s="66"/>
      <c r="Z146" s="65"/>
      <c r="AA146" s="65"/>
    </row>
    <row r="147" spans="1:27" ht="12" customHeight="1" x14ac:dyDescent="0.2">
      <c r="A147" s="81"/>
      <c r="B147" s="85"/>
      <c r="C147" s="65"/>
      <c r="D147" s="65"/>
      <c r="E147" s="66"/>
      <c r="F147" s="86"/>
      <c r="G147" s="66"/>
      <c r="H147" s="65"/>
      <c r="I147" s="66"/>
      <c r="J147" s="65"/>
      <c r="K147" s="66"/>
      <c r="L147" s="65"/>
      <c r="M147" s="66"/>
      <c r="N147" s="65"/>
      <c r="O147" s="66"/>
      <c r="P147" s="65"/>
      <c r="Q147" s="66"/>
      <c r="R147" s="65"/>
      <c r="S147" s="66"/>
      <c r="T147" s="65"/>
      <c r="U147" s="66"/>
      <c r="V147" s="65"/>
      <c r="W147" s="66"/>
      <c r="X147" s="65"/>
      <c r="Y147" s="66"/>
      <c r="Z147" s="65"/>
      <c r="AA147" s="65"/>
    </row>
    <row r="148" spans="1:27" ht="12" customHeight="1" x14ac:dyDescent="0.2">
      <c r="A148" s="81"/>
      <c r="B148" s="85"/>
      <c r="C148" s="65"/>
      <c r="D148" s="65"/>
      <c r="E148" s="66"/>
      <c r="F148" s="86"/>
      <c r="G148" s="66"/>
      <c r="H148" s="65"/>
      <c r="I148" s="66"/>
      <c r="J148" s="65"/>
      <c r="K148" s="66"/>
      <c r="L148" s="65"/>
      <c r="M148" s="66"/>
      <c r="N148" s="65"/>
      <c r="O148" s="66"/>
      <c r="P148" s="65"/>
      <c r="Q148" s="66"/>
      <c r="R148" s="65"/>
      <c r="S148" s="66"/>
      <c r="T148" s="65"/>
      <c r="U148" s="66"/>
      <c r="V148" s="65"/>
      <c r="W148" s="66"/>
      <c r="X148" s="65"/>
      <c r="Y148" s="66"/>
      <c r="Z148" s="65"/>
      <c r="AA148" s="65"/>
    </row>
    <row r="149" spans="1:27" ht="12" customHeight="1" x14ac:dyDescent="0.2">
      <c r="A149" s="81"/>
      <c r="B149" s="85"/>
      <c r="C149" s="65"/>
      <c r="D149" s="65"/>
      <c r="E149" s="66"/>
      <c r="F149" s="86"/>
      <c r="G149" s="66"/>
      <c r="H149" s="65"/>
      <c r="I149" s="66"/>
      <c r="J149" s="65"/>
      <c r="K149" s="66"/>
      <c r="L149" s="65"/>
      <c r="M149" s="66"/>
      <c r="N149" s="65"/>
      <c r="O149" s="66"/>
      <c r="P149" s="65"/>
      <c r="Q149" s="66"/>
      <c r="R149" s="65"/>
      <c r="S149" s="66"/>
      <c r="T149" s="65"/>
      <c r="U149" s="66"/>
      <c r="V149" s="65"/>
      <c r="W149" s="66"/>
      <c r="X149" s="65"/>
      <c r="Y149" s="66"/>
      <c r="Z149" s="65"/>
      <c r="AA149" s="65"/>
    </row>
    <row r="150" spans="1:27" ht="12" customHeight="1" x14ac:dyDescent="0.2">
      <c r="A150" s="81"/>
      <c r="B150" s="85"/>
      <c r="C150" s="65"/>
      <c r="D150" s="65"/>
      <c r="E150" s="66"/>
      <c r="F150" s="86"/>
      <c r="G150" s="66"/>
      <c r="H150" s="65"/>
      <c r="I150" s="66"/>
      <c r="J150" s="65"/>
      <c r="K150" s="66"/>
      <c r="L150" s="65"/>
      <c r="M150" s="66"/>
      <c r="N150" s="65"/>
      <c r="O150" s="66"/>
      <c r="P150" s="65"/>
      <c r="Q150" s="66"/>
      <c r="R150" s="65"/>
      <c r="S150" s="66"/>
      <c r="T150" s="65"/>
      <c r="U150" s="66"/>
      <c r="V150" s="65"/>
      <c r="W150" s="66"/>
      <c r="X150" s="65"/>
      <c r="Y150" s="66"/>
      <c r="Z150" s="65"/>
      <c r="AA150" s="65"/>
    </row>
    <row r="151" spans="1:27" ht="12" customHeight="1" x14ac:dyDescent="0.2">
      <c r="A151" s="81"/>
      <c r="B151" s="85"/>
      <c r="C151" s="65"/>
      <c r="D151" s="65"/>
      <c r="E151" s="66"/>
      <c r="F151" s="86"/>
      <c r="G151" s="66"/>
      <c r="H151" s="65"/>
      <c r="I151" s="66"/>
      <c r="J151" s="65"/>
      <c r="K151" s="66"/>
      <c r="L151" s="65"/>
      <c r="M151" s="66"/>
      <c r="N151" s="65"/>
      <c r="O151" s="66"/>
      <c r="P151" s="65"/>
      <c r="Q151" s="66"/>
      <c r="R151" s="65"/>
      <c r="S151" s="66"/>
      <c r="T151" s="65"/>
      <c r="U151" s="66"/>
      <c r="V151" s="65"/>
      <c r="W151" s="66"/>
      <c r="X151" s="65"/>
      <c r="Y151" s="66"/>
      <c r="Z151" s="65"/>
      <c r="AA151" s="65"/>
    </row>
    <row r="152" spans="1:27" ht="12" customHeight="1" x14ac:dyDescent="0.2">
      <c r="A152" s="81"/>
      <c r="B152" s="85"/>
      <c r="C152" s="65"/>
      <c r="D152" s="65"/>
      <c r="E152" s="66"/>
      <c r="F152" s="86"/>
      <c r="G152" s="66"/>
      <c r="H152" s="65"/>
      <c r="I152" s="66"/>
      <c r="J152" s="65"/>
      <c r="K152" s="66"/>
      <c r="L152" s="65"/>
      <c r="M152" s="66"/>
      <c r="N152" s="65"/>
      <c r="O152" s="66"/>
      <c r="P152" s="65"/>
      <c r="Q152" s="66"/>
      <c r="R152" s="65"/>
      <c r="S152" s="66"/>
      <c r="T152" s="65"/>
      <c r="U152" s="66"/>
      <c r="V152" s="65"/>
      <c r="W152" s="66"/>
      <c r="X152" s="65"/>
      <c r="Y152" s="66"/>
      <c r="Z152" s="65"/>
      <c r="AA152" s="65"/>
    </row>
    <row r="153" spans="1:27" ht="12" customHeight="1" x14ac:dyDescent="0.2">
      <c r="A153" s="81"/>
      <c r="B153" s="85"/>
      <c r="C153" s="65"/>
      <c r="D153" s="65"/>
      <c r="E153" s="66"/>
      <c r="F153" s="86"/>
      <c r="G153" s="66"/>
      <c r="H153" s="65"/>
      <c r="I153" s="66"/>
      <c r="J153" s="65"/>
      <c r="K153" s="66"/>
      <c r="L153" s="65"/>
      <c r="M153" s="66"/>
      <c r="N153" s="65"/>
      <c r="O153" s="66"/>
      <c r="P153" s="65"/>
      <c r="Q153" s="66"/>
      <c r="R153" s="65"/>
      <c r="S153" s="66"/>
      <c r="T153" s="65"/>
      <c r="U153" s="66"/>
      <c r="V153" s="65"/>
      <c r="W153" s="66"/>
      <c r="X153" s="65"/>
      <c r="Y153" s="66"/>
      <c r="Z153" s="65"/>
      <c r="AA153" s="65"/>
    </row>
    <row r="154" spans="1:27" ht="12" customHeight="1" x14ac:dyDescent="0.2">
      <c r="A154" s="81"/>
      <c r="B154" s="85"/>
      <c r="C154" s="65"/>
      <c r="D154" s="65"/>
      <c r="E154" s="66"/>
      <c r="F154" s="86"/>
      <c r="G154" s="66"/>
      <c r="H154" s="65"/>
      <c r="I154" s="66"/>
      <c r="J154" s="65"/>
      <c r="K154" s="66"/>
      <c r="L154" s="65"/>
      <c r="M154" s="66"/>
      <c r="N154" s="65"/>
      <c r="O154" s="66"/>
      <c r="P154" s="65"/>
      <c r="Q154" s="66"/>
      <c r="R154" s="65"/>
      <c r="S154" s="66"/>
      <c r="T154" s="65"/>
      <c r="U154" s="66"/>
      <c r="V154" s="65"/>
      <c r="W154" s="66"/>
      <c r="X154" s="65"/>
      <c r="Y154" s="66"/>
      <c r="Z154" s="65"/>
      <c r="AA154" s="65"/>
    </row>
    <row r="155" spans="1:27" ht="12" customHeight="1" x14ac:dyDescent="0.2">
      <c r="A155" s="81"/>
      <c r="B155" s="85"/>
      <c r="C155" s="65"/>
      <c r="D155" s="65"/>
      <c r="E155" s="66"/>
      <c r="F155" s="86"/>
      <c r="G155" s="66"/>
      <c r="H155" s="65"/>
      <c r="I155" s="66"/>
      <c r="J155" s="65"/>
      <c r="K155" s="66"/>
      <c r="L155" s="65"/>
      <c r="M155" s="66"/>
      <c r="N155" s="65"/>
      <c r="O155" s="66"/>
      <c r="P155" s="65"/>
      <c r="Q155" s="66"/>
      <c r="R155" s="65"/>
      <c r="S155" s="66"/>
      <c r="T155" s="65"/>
      <c r="U155" s="66"/>
      <c r="V155" s="65"/>
      <c r="W155" s="66"/>
      <c r="X155" s="65"/>
      <c r="Y155" s="66"/>
      <c r="Z155" s="65"/>
      <c r="AA155" s="65"/>
    </row>
    <row r="156" spans="1:27" ht="12" customHeight="1" x14ac:dyDescent="0.2">
      <c r="A156" s="81"/>
      <c r="B156" s="85"/>
      <c r="C156" s="65"/>
      <c r="D156" s="65"/>
      <c r="E156" s="66"/>
      <c r="F156" s="86"/>
      <c r="G156" s="66"/>
      <c r="H156" s="65"/>
      <c r="I156" s="66"/>
      <c r="J156" s="65"/>
      <c r="K156" s="66"/>
      <c r="L156" s="65"/>
      <c r="M156" s="66"/>
      <c r="N156" s="65"/>
      <c r="O156" s="66"/>
      <c r="P156" s="65"/>
      <c r="Q156" s="66"/>
      <c r="R156" s="65"/>
      <c r="S156" s="66"/>
      <c r="T156" s="65"/>
      <c r="U156" s="66"/>
      <c r="V156" s="65"/>
      <c r="W156" s="66"/>
      <c r="X156" s="65"/>
      <c r="Y156" s="66"/>
      <c r="Z156" s="65"/>
      <c r="AA156" s="65"/>
    </row>
    <row r="157" spans="1:27" ht="12" customHeight="1" x14ac:dyDescent="0.2">
      <c r="A157" s="81"/>
      <c r="B157" s="85"/>
      <c r="C157" s="65"/>
      <c r="D157" s="65"/>
      <c r="E157" s="66"/>
      <c r="F157" s="86"/>
      <c r="G157" s="66"/>
      <c r="H157" s="65"/>
      <c r="I157" s="66"/>
      <c r="J157" s="65"/>
      <c r="K157" s="66"/>
      <c r="L157" s="65"/>
      <c r="M157" s="66"/>
      <c r="N157" s="65"/>
      <c r="O157" s="66"/>
      <c r="P157" s="65"/>
      <c r="Q157" s="66"/>
      <c r="R157" s="65"/>
      <c r="S157" s="66"/>
      <c r="T157" s="65"/>
      <c r="U157" s="66"/>
      <c r="V157" s="65"/>
      <c r="W157" s="66"/>
      <c r="X157" s="65"/>
      <c r="Y157" s="66"/>
      <c r="Z157" s="65"/>
      <c r="AA157" s="65"/>
    </row>
    <row r="158" spans="1:27" ht="12" customHeight="1" x14ac:dyDescent="0.2">
      <c r="A158" s="81"/>
      <c r="B158" s="85"/>
      <c r="C158" s="65"/>
      <c r="D158" s="65"/>
      <c r="E158" s="66"/>
      <c r="F158" s="86"/>
      <c r="G158" s="66"/>
      <c r="H158" s="65"/>
      <c r="I158" s="66"/>
      <c r="J158" s="65"/>
      <c r="K158" s="66"/>
      <c r="L158" s="65"/>
      <c r="M158" s="66"/>
      <c r="N158" s="65"/>
      <c r="O158" s="66"/>
      <c r="P158" s="65"/>
      <c r="Q158" s="66"/>
      <c r="R158" s="65"/>
      <c r="S158" s="66"/>
      <c r="T158" s="65"/>
      <c r="U158" s="66"/>
      <c r="V158" s="65"/>
      <c r="W158" s="66"/>
      <c r="X158" s="65"/>
      <c r="Y158" s="66"/>
      <c r="Z158" s="65"/>
      <c r="AA158" s="65"/>
    </row>
    <row r="159" spans="1:27" ht="12" customHeight="1" x14ac:dyDescent="0.2">
      <c r="A159" s="81"/>
      <c r="B159" s="85"/>
      <c r="C159" s="65"/>
      <c r="D159" s="65"/>
      <c r="E159" s="66"/>
      <c r="F159" s="86"/>
      <c r="G159" s="66"/>
      <c r="H159" s="65"/>
      <c r="I159" s="66"/>
      <c r="J159" s="65"/>
      <c r="K159" s="66"/>
      <c r="L159" s="65"/>
      <c r="M159" s="66"/>
      <c r="N159" s="65"/>
      <c r="O159" s="66"/>
      <c r="P159" s="65"/>
      <c r="Q159" s="66"/>
      <c r="R159" s="65"/>
      <c r="S159" s="66"/>
      <c r="T159" s="65"/>
      <c r="U159" s="66"/>
      <c r="V159" s="65"/>
      <c r="W159" s="66"/>
      <c r="X159" s="65"/>
      <c r="Y159" s="66"/>
      <c r="Z159" s="65"/>
      <c r="AA159" s="65"/>
    </row>
    <row r="160" spans="1:27" ht="12" customHeight="1" x14ac:dyDescent="0.2">
      <c r="A160" s="81"/>
      <c r="B160" s="85"/>
      <c r="C160" s="65"/>
      <c r="D160" s="65"/>
      <c r="E160" s="66"/>
      <c r="F160" s="86"/>
      <c r="G160" s="66"/>
      <c r="H160" s="65"/>
      <c r="I160" s="66"/>
      <c r="J160" s="65"/>
      <c r="K160" s="66"/>
      <c r="L160" s="65"/>
      <c r="M160" s="66"/>
      <c r="N160" s="65"/>
      <c r="O160" s="66"/>
      <c r="P160" s="65"/>
      <c r="Q160" s="66"/>
      <c r="R160" s="65"/>
      <c r="S160" s="66"/>
      <c r="T160" s="65"/>
      <c r="U160" s="66"/>
      <c r="V160" s="65"/>
      <c r="W160" s="66"/>
      <c r="X160" s="65"/>
      <c r="Y160" s="66"/>
      <c r="Z160" s="65"/>
      <c r="AA160" s="65"/>
    </row>
    <row r="161" spans="1:27" ht="12" customHeight="1" x14ac:dyDescent="0.2">
      <c r="A161" s="81"/>
      <c r="B161" s="85"/>
      <c r="C161" s="65"/>
      <c r="D161" s="65"/>
      <c r="E161" s="66"/>
      <c r="F161" s="86"/>
      <c r="G161" s="66"/>
      <c r="H161" s="65"/>
      <c r="I161" s="66"/>
      <c r="J161" s="65"/>
      <c r="K161" s="66"/>
      <c r="L161" s="65"/>
      <c r="M161" s="66"/>
      <c r="N161" s="65"/>
      <c r="O161" s="66"/>
      <c r="P161" s="65"/>
      <c r="Q161" s="66"/>
      <c r="R161" s="65"/>
      <c r="S161" s="66"/>
      <c r="T161" s="65"/>
      <c r="U161" s="66"/>
      <c r="V161" s="65"/>
      <c r="W161" s="66"/>
      <c r="X161" s="65"/>
      <c r="Y161" s="66"/>
      <c r="Z161" s="65"/>
      <c r="AA161" s="65"/>
    </row>
    <row r="162" spans="1:27" ht="12" customHeight="1" x14ac:dyDescent="0.2">
      <c r="A162" s="81"/>
      <c r="B162" s="85"/>
      <c r="C162" s="65"/>
      <c r="D162" s="65"/>
      <c r="E162" s="66"/>
      <c r="F162" s="86"/>
      <c r="G162" s="66"/>
      <c r="H162" s="65"/>
      <c r="I162" s="66"/>
      <c r="J162" s="65"/>
      <c r="K162" s="66"/>
      <c r="L162" s="65"/>
      <c r="M162" s="66"/>
      <c r="N162" s="65"/>
      <c r="O162" s="66"/>
      <c r="P162" s="65"/>
      <c r="Q162" s="66"/>
      <c r="R162" s="65"/>
      <c r="S162" s="66"/>
      <c r="T162" s="65"/>
      <c r="U162" s="66"/>
      <c r="V162" s="65"/>
      <c r="W162" s="66"/>
      <c r="X162" s="65"/>
      <c r="Y162" s="66"/>
      <c r="Z162" s="65"/>
      <c r="AA162" s="65"/>
    </row>
    <row r="163" spans="1:27" ht="12" customHeight="1" x14ac:dyDescent="0.2">
      <c r="A163" s="81"/>
      <c r="B163" s="85"/>
      <c r="C163" s="65"/>
      <c r="D163" s="65"/>
      <c r="E163" s="66"/>
      <c r="F163" s="86"/>
      <c r="G163" s="66"/>
      <c r="H163" s="65"/>
      <c r="I163" s="66"/>
      <c r="J163" s="65"/>
      <c r="K163" s="66"/>
      <c r="L163" s="65"/>
      <c r="M163" s="66"/>
      <c r="N163" s="65"/>
      <c r="O163" s="66"/>
      <c r="P163" s="65"/>
      <c r="Q163" s="66"/>
      <c r="R163" s="65"/>
      <c r="S163" s="66"/>
      <c r="T163" s="65"/>
      <c r="U163" s="66"/>
      <c r="V163" s="65"/>
      <c r="W163" s="66"/>
      <c r="X163" s="65"/>
      <c r="Y163" s="66"/>
      <c r="Z163" s="65"/>
      <c r="AA163" s="65"/>
    </row>
    <row r="164" spans="1:27" ht="12" customHeight="1" x14ac:dyDescent="0.2">
      <c r="A164" s="81"/>
      <c r="B164" s="85"/>
      <c r="C164" s="65"/>
      <c r="D164" s="65"/>
      <c r="E164" s="66"/>
      <c r="F164" s="86"/>
      <c r="G164" s="66"/>
      <c r="H164" s="65"/>
      <c r="I164" s="66"/>
      <c r="J164" s="65"/>
      <c r="K164" s="66"/>
      <c r="L164" s="65"/>
      <c r="M164" s="66"/>
      <c r="N164" s="65"/>
      <c r="O164" s="66"/>
      <c r="P164" s="65"/>
      <c r="Q164" s="66"/>
      <c r="R164" s="65"/>
      <c r="S164" s="66"/>
      <c r="T164" s="65"/>
      <c r="U164" s="66"/>
      <c r="V164" s="65"/>
      <c r="W164" s="66"/>
      <c r="X164" s="65"/>
      <c r="Y164" s="66"/>
      <c r="Z164" s="65"/>
      <c r="AA164" s="65"/>
    </row>
    <row r="165" spans="1:27" ht="12" customHeight="1" x14ac:dyDescent="0.2">
      <c r="A165" s="81"/>
      <c r="B165" s="85"/>
      <c r="C165" s="65"/>
      <c r="D165" s="65"/>
      <c r="E165" s="66"/>
      <c r="F165" s="86"/>
      <c r="G165" s="66"/>
      <c r="H165" s="65"/>
      <c r="I165" s="66"/>
      <c r="J165" s="65"/>
      <c r="K165" s="66"/>
      <c r="L165" s="65"/>
      <c r="M165" s="66"/>
      <c r="N165" s="65"/>
      <c r="O165" s="66"/>
      <c r="P165" s="65"/>
      <c r="Q165" s="66"/>
      <c r="R165" s="65"/>
      <c r="S165" s="66"/>
      <c r="T165" s="65"/>
      <c r="U165" s="66"/>
      <c r="V165" s="65"/>
      <c r="W165" s="66"/>
      <c r="X165" s="65"/>
      <c r="Y165" s="66"/>
      <c r="Z165" s="65"/>
      <c r="AA165" s="65"/>
    </row>
    <row r="166" spans="1:27" ht="12" customHeight="1" x14ac:dyDescent="0.2">
      <c r="A166" s="81"/>
      <c r="B166" s="85"/>
      <c r="C166" s="65"/>
      <c r="D166" s="65"/>
      <c r="E166" s="66"/>
      <c r="F166" s="86"/>
      <c r="G166" s="66"/>
      <c r="H166" s="65"/>
      <c r="I166" s="66"/>
      <c r="J166" s="65"/>
      <c r="K166" s="66"/>
      <c r="L166" s="65"/>
      <c r="M166" s="66"/>
      <c r="N166" s="65"/>
      <c r="O166" s="66"/>
      <c r="P166" s="65"/>
      <c r="Q166" s="66"/>
      <c r="R166" s="65"/>
      <c r="S166" s="66"/>
      <c r="T166" s="65"/>
      <c r="U166" s="66"/>
      <c r="V166" s="65"/>
      <c r="W166" s="66"/>
      <c r="X166" s="65"/>
      <c r="Y166" s="66"/>
      <c r="Z166" s="65"/>
      <c r="AA166" s="65"/>
    </row>
    <row r="167" spans="1:27" ht="12" customHeight="1" x14ac:dyDescent="0.2">
      <c r="A167" s="81"/>
      <c r="B167" s="85"/>
      <c r="C167" s="65"/>
      <c r="D167" s="65"/>
      <c r="E167" s="66"/>
      <c r="F167" s="86"/>
      <c r="G167" s="66"/>
      <c r="H167" s="65"/>
      <c r="I167" s="66"/>
      <c r="J167" s="65"/>
      <c r="K167" s="66"/>
      <c r="L167" s="65"/>
      <c r="M167" s="66"/>
      <c r="N167" s="65"/>
      <c r="O167" s="66"/>
      <c r="P167" s="65"/>
      <c r="Q167" s="66"/>
      <c r="R167" s="65"/>
      <c r="S167" s="66"/>
      <c r="T167" s="65"/>
      <c r="U167" s="66"/>
      <c r="V167" s="65"/>
      <c r="W167" s="66"/>
      <c r="X167" s="65"/>
      <c r="Y167" s="66"/>
      <c r="Z167" s="65"/>
      <c r="AA167" s="65"/>
    </row>
    <row r="168" spans="1:27" ht="12" customHeight="1" x14ac:dyDescent="0.2">
      <c r="A168" s="81"/>
      <c r="B168" s="85"/>
      <c r="C168" s="65"/>
      <c r="D168" s="65"/>
      <c r="E168" s="66"/>
      <c r="F168" s="86"/>
      <c r="G168" s="66"/>
      <c r="H168" s="65"/>
      <c r="I168" s="66"/>
      <c r="J168" s="65"/>
      <c r="K168" s="66"/>
      <c r="L168" s="65"/>
      <c r="M168" s="66"/>
      <c r="N168" s="65"/>
      <c r="O168" s="66"/>
      <c r="P168" s="65"/>
      <c r="Q168" s="66"/>
      <c r="R168" s="65"/>
      <c r="S168" s="66"/>
      <c r="T168" s="65"/>
      <c r="U168" s="66"/>
      <c r="V168" s="65"/>
      <c r="W168" s="66"/>
      <c r="X168" s="65"/>
      <c r="Y168" s="66"/>
      <c r="Z168" s="65"/>
      <c r="AA168" s="65"/>
    </row>
    <row r="169" spans="1:27" ht="12" customHeight="1" x14ac:dyDescent="0.2">
      <c r="A169" s="81"/>
      <c r="B169" s="85"/>
      <c r="C169" s="65"/>
      <c r="D169" s="65"/>
      <c r="E169" s="66"/>
      <c r="F169" s="86"/>
      <c r="G169" s="66"/>
      <c r="H169" s="65"/>
      <c r="I169" s="66"/>
      <c r="J169" s="65"/>
      <c r="K169" s="66"/>
      <c r="L169" s="65"/>
      <c r="M169" s="66"/>
      <c r="N169" s="65"/>
      <c r="O169" s="66"/>
      <c r="P169" s="65"/>
      <c r="Q169" s="66"/>
      <c r="R169" s="65"/>
      <c r="S169" s="66"/>
      <c r="T169" s="65"/>
      <c r="U169" s="66"/>
      <c r="V169" s="65"/>
      <c r="W169" s="66"/>
      <c r="X169" s="65"/>
      <c r="Y169" s="66"/>
      <c r="Z169" s="65"/>
      <c r="AA169" s="65"/>
    </row>
    <row r="170" spans="1:27" ht="12" customHeight="1" x14ac:dyDescent="0.2">
      <c r="A170" s="81"/>
      <c r="B170" s="85"/>
      <c r="C170" s="65"/>
      <c r="D170" s="65"/>
      <c r="E170" s="66"/>
      <c r="F170" s="86"/>
      <c r="G170" s="66"/>
      <c r="H170" s="65"/>
      <c r="I170" s="66"/>
      <c r="J170" s="65"/>
      <c r="K170" s="66"/>
      <c r="L170" s="65"/>
      <c r="M170" s="66"/>
      <c r="N170" s="65"/>
      <c r="O170" s="66"/>
      <c r="P170" s="65"/>
      <c r="Q170" s="66"/>
      <c r="R170" s="65"/>
      <c r="S170" s="66"/>
      <c r="T170" s="65"/>
      <c r="U170" s="66"/>
      <c r="V170" s="65"/>
      <c r="W170" s="66"/>
      <c r="X170" s="65"/>
      <c r="Y170" s="66"/>
      <c r="Z170" s="65"/>
      <c r="AA170" s="65"/>
    </row>
    <row r="171" spans="1:27" ht="12" customHeight="1" x14ac:dyDescent="0.2">
      <c r="A171" s="81"/>
      <c r="B171" s="85"/>
      <c r="C171" s="65"/>
      <c r="D171" s="65"/>
      <c r="E171" s="66"/>
      <c r="F171" s="86"/>
      <c r="G171" s="66"/>
      <c r="H171" s="65"/>
      <c r="I171" s="66"/>
      <c r="J171" s="65"/>
      <c r="K171" s="66"/>
      <c r="L171" s="65"/>
      <c r="M171" s="66"/>
      <c r="N171" s="65"/>
      <c r="O171" s="66"/>
      <c r="P171" s="65"/>
      <c r="Q171" s="66"/>
      <c r="R171" s="65"/>
      <c r="S171" s="66"/>
      <c r="T171" s="65"/>
      <c r="U171" s="66"/>
      <c r="V171" s="65"/>
      <c r="W171" s="66"/>
      <c r="X171" s="65"/>
      <c r="Y171" s="66"/>
      <c r="Z171" s="65"/>
      <c r="AA171" s="65"/>
    </row>
    <row r="172" spans="1:27" ht="12" customHeight="1" x14ac:dyDescent="0.2">
      <c r="A172" s="81"/>
      <c r="B172" s="85"/>
      <c r="C172" s="65"/>
      <c r="D172" s="65"/>
      <c r="E172" s="66"/>
      <c r="F172" s="86"/>
      <c r="G172" s="66"/>
      <c r="H172" s="65"/>
      <c r="I172" s="66"/>
      <c r="J172" s="65"/>
      <c r="K172" s="66"/>
      <c r="L172" s="65"/>
      <c r="M172" s="66"/>
      <c r="N172" s="65"/>
      <c r="O172" s="66"/>
      <c r="P172" s="65"/>
      <c r="Q172" s="66"/>
      <c r="R172" s="65"/>
      <c r="S172" s="66"/>
      <c r="T172" s="65"/>
      <c r="U172" s="66"/>
      <c r="V172" s="65"/>
      <c r="W172" s="66"/>
      <c r="X172" s="65"/>
      <c r="Y172" s="66"/>
      <c r="Z172" s="65"/>
      <c r="AA172" s="65"/>
    </row>
    <row r="173" spans="1:27" ht="12" customHeight="1" x14ac:dyDescent="0.2">
      <c r="A173" s="81"/>
      <c r="B173" s="85"/>
      <c r="C173" s="65"/>
      <c r="D173" s="65"/>
      <c r="E173" s="66"/>
      <c r="F173" s="86"/>
      <c r="G173" s="66"/>
      <c r="H173" s="65"/>
      <c r="I173" s="66"/>
      <c r="J173" s="65"/>
      <c r="K173" s="66"/>
      <c r="L173" s="65"/>
      <c r="M173" s="66"/>
      <c r="N173" s="65"/>
      <c r="O173" s="66"/>
      <c r="P173" s="65"/>
      <c r="Q173" s="66"/>
      <c r="R173" s="65"/>
      <c r="S173" s="66"/>
      <c r="T173" s="65"/>
      <c r="U173" s="66"/>
      <c r="V173" s="65"/>
      <c r="W173" s="66"/>
      <c r="X173" s="65"/>
      <c r="Y173" s="66"/>
      <c r="Z173" s="65"/>
      <c r="AA173" s="65"/>
    </row>
    <row r="174" spans="1:27" ht="12" customHeight="1" x14ac:dyDescent="0.2">
      <c r="A174" s="81"/>
      <c r="B174" s="85"/>
      <c r="C174" s="65"/>
      <c r="D174" s="65"/>
      <c r="E174" s="66"/>
      <c r="F174" s="86"/>
      <c r="G174" s="66"/>
      <c r="H174" s="65"/>
      <c r="I174" s="66"/>
      <c r="J174" s="65"/>
      <c r="K174" s="66"/>
      <c r="L174" s="65"/>
      <c r="M174" s="66"/>
      <c r="N174" s="65"/>
      <c r="O174" s="66"/>
      <c r="P174" s="65"/>
      <c r="Q174" s="66"/>
      <c r="R174" s="65"/>
      <c r="S174" s="66"/>
      <c r="T174" s="65"/>
      <c r="U174" s="66"/>
      <c r="V174" s="65"/>
      <c r="W174" s="66"/>
      <c r="X174" s="65"/>
      <c r="Y174" s="66"/>
      <c r="Z174" s="65"/>
      <c r="AA174" s="65"/>
    </row>
    <row r="175" spans="1:27" ht="12" customHeight="1" x14ac:dyDescent="0.2">
      <c r="A175" s="81"/>
      <c r="B175" s="85"/>
      <c r="C175" s="65"/>
      <c r="D175" s="65"/>
      <c r="E175" s="66"/>
      <c r="F175" s="86"/>
      <c r="G175" s="66"/>
      <c r="H175" s="65"/>
      <c r="I175" s="66"/>
      <c r="J175" s="65"/>
      <c r="K175" s="66"/>
      <c r="L175" s="65"/>
      <c r="M175" s="66"/>
      <c r="N175" s="65"/>
      <c r="O175" s="66"/>
      <c r="P175" s="65"/>
      <c r="Q175" s="66"/>
      <c r="R175" s="65"/>
      <c r="S175" s="66"/>
      <c r="T175" s="65"/>
      <c r="U175" s="66"/>
      <c r="V175" s="65"/>
      <c r="W175" s="66"/>
      <c r="X175" s="65"/>
      <c r="Y175" s="66"/>
      <c r="Z175" s="65"/>
      <c r="AA175" s="65"/>
    </row>
    <row r="176" spans="1:27" ht="12" customHeight="1" x14ac:dyDescent="0.2">
      <c r="A176" s="81"/>
      <c r="B176" s="85"/>
      <c r="C176" s="65"/>
      <c r="D176" s="65"/>
      <c r="E176" s="66"/>
      <c r="F176" s="86"/>
      <c r="G176" s="66"/>
      <c r="H176" s="65"/>
      <c r="I176" s="66"/>
      <c r="J176" s="65"/>
      <c r="K176" s="66"/>
      <c r="L176" s="65"/>
      <c r="M176" s="66"/>
      <c r="N176" s="65"/>
      <c r="O176" s="66"/>
      <c r="P176" s="65"/>
      <c r="Q176" s="66"/>
      <c r="R176" s="65"/>
      <c r="S176" s="66"/>
      <c r="T176" s="65"/>
      <c r="U176" s="66"/>
      <c r="V176" s="65"/>
      <c r="W176" s="66"/>
      <c r="X176" s="65"/>
      <c r="Y176" s="66"/>
      <c r="Z176" s="65"/>
      <c r="AA176" s="65"/>
    </row>
    <row r="177" spans="1:27" ht="12" customHeight="1" x14ac:dyDescent="0.2">
      <c r="A177" s="81"/>
      <c r="B177" s="85"/>
      <c r="C177" s="65"/>
      <c r="D177" s="65"/>
      <c r="E177" s="66"/>
      <c r="F177" s="86"/>
      <c r="G177" s="66"/>
      <c r="H177" s="65"/>
      <c r="I177" s="66"/>
      <c r="J177" s="65"/>
      <c r="K177" s="66"/>
      <c r="L177" s="65"/>
      <c r="M177" s="66"/>
      <c r="N177" s="65"/>
      <c r="O177" s="66"/>
      <c r="P177" s="65"/>
      <c r="Q177" s="66"/>
      <c r="R177" s="65"/>
      <c r="S177" s="66"/>
      <c r="T177" s="65"/>
      <c r="U177" s="66"/>
      <c r="V177" s="65"/>
      <c r="W177" s="66"/>
      <c r="X177" s="65"/>
      <c r="Y177" s="66"/>
      <c r="Z177" s="65"/>
      <c r="AA177" s="65"/>
    </row>
    <row r="178" spans="1:27" ht="12" customHeight="1" x14ac:dyDescent="0.2">
      <c r="A178" s="81"/>
      <c r="B178" s="85"/>
      <c r="C178" s="65"/>
      <c r="D178" s="65"/>
      <c r="E178" s="66"/>
      <c r="F178" s="86"/>
      <c r="G178" s="66"/>
      <c r="H178" s="65"/>
      <c r="I178" s="66"/>
      <c r="J178" s="65"/>
      <c r="K178" s="66"/>
      <c r="L178" s="65"/>
      <c r="M178" s="66"/>
      <c r="N178" s="65"/>
      <c r="O178" s="66"/>
      <c r="P178" s="65"/>
      <c r="Q178" s="66"/>
      <c r="R178" s="65"/>
      <c r="S178" s="66"/>
      <c r="T178" s="65"/>
      <c r="U178" s="66"/>
      <c r="V178" s="65"/>
      <c r="W178" s="66"/>
      <c r="X178" s="65"/>
      <c r="Y178" s="66"/>
      <c r="Z178" s="65"/>
      <c r="AA178" s="65"/>
    </row>
    <row r="179" spans="1:27" ht="12" customHeight="1" x14ac:dyDescent="0.2">
      <c r="A179" s="81"/>
      <c r="B179" s="85"/>
      <c r="C179" s="65"/>
      <c r="D179" s="65"/>
      <c r="E179" s="66"/>
      <c r="F179" s="86"/>
      <c r="G179" s="66"/>
      <c r="H179" s="65"/>
      <c r="I179" s="66"/>
      <c r="J179" s="65"/>
      <c r="K179" s="66"/>
      <c r="L179" s="65"/>
      <c r="M179" s="66"/>
      <c r="N179" s="65"/>
      <c r="O179" s="66"/>
      <c r="P179" s="65"/>
      <c r="Q179" s="66"/>
      <c r="R179" s="65"/>
      <c r="S179" s="66"/>
      <c r="T179" s="65"/>
      <c r="U179" s="66"/>
      <c r="V179" s="65"/>
      <c r="W179" s="66"/>
      <c r="X179" s="65"/>
      <c r="Y179" s="66"/>
      <c r="Z179" s="65"/>
      <c r="AA179" s="65"/>
    </row>
    <row r="180" spans="1:27" ht="12" customHeight="1" x14ac:dyDescent="0.2">
      <c r="A180" s="81"/>
      <c r="B180" s="85"/>
      <c r="C180" s="65"/>
      <c r="D180" s="65"/>
      <c r="E180" s="66"/>
      <c r="F180" s="86"/>
      <c r="G180" s="66"/>
      <c r="H180" s="65"/>
      <c r="I180" s="66"/>
      <c r="J180" s="65"/>
      <c r="K180" s="66"/>
      <c r="L180" s="65"/>
      <c r="M180" s="66"/>
      <c r="N180" s="65"/>
      <c r="O180" s="66"/>
      <c r="P180" s="65"/>
      <c r="Q180" s="66"/>
      <c r="R180" s="65"/>
      <c r="S180" s="66"/>
      <c r="T180" s="65"/>
      <c r="U180" s="66"/>
      <c r="V180" s="65"/>
      <c r="W180" s="66"/>
      <c r="X180" s="65"/>
      <c r="Y180" s="66"/>
      <c r="Z180" s="65"/>
      <c r="AA180" s="65"/>
    </row>
    <row r="181" spans="1:27" ht="12" customHeight="1" x14ac:dyDescent="0.2">
      <c r="A181" s="81"/>
      <c r="B181" s="85"/>
      <c r="C181" s="65"/>
      <c r="D181" s="65"/>
      <c r="E181" s="66"/>
      <c r="F181" s="86"/>
      <c r="G181" s="66"/>
      <c r="H181" s="65"/>
      <c r="I181" s="66"/>
      <c r="J181" s="65"/>
      <c r="K181" s="66"/>
      <c r="L181" s="65"/>
      <c r="M181" s="66"/>
      <c r="N181" s="65"/>
      <c r="O181" s="66"/>
      <c r="P181" s="65"/>
      <c r="Q181" s="66"/>
      <c r="R181" s="65"/>
      <c r="S181" s="66"/>
      <c r="T181" s="65"/>
      <c r="U181" s="66"/>
      <c r="V181" s="65"/>
      <c r="W181" s="66"/>
      <c r="X181" s="65"/>
      <c r="Y181" s="66"/>
      <c r="Z181" s="65"/>
      <c r="AA181" s="65"/>
    </row>
    <row r="182" spans="1:27" ht="12" customHeight="1" x14ac:dyDescent="0.2">
      <c r="A182" s="81"/>
      <c r="B182" s="85"/>
      <c r="C182" s="65"/>
      <c r="D182" s="65"/>
      <c r="E182" s="66"/>
      <c r="F182" s="86"/>
      <c r="G182" s="66"/>
      <c r="H182" s="65"/>
      <c r="I182" s="66"/>
      <c r="J182" s="65"/>
      <c r="K182" s="66"/>
      <c r="L182" s="65"/>
      <c r="M182" s="66"/>
      <c r="N182" s="65"/>
      <c r="O182" s="66"/>
      <c r="P182" s="65"/>
      <c r="Q182" s="66"/>
      <c r="R182" s="65"/>
      <c r="S182" s="66"/>
      <c r="T182" s="65"/>
      <c r="U182" s="66"/>
      <c r="V182" s="65"/>
      <c r="W182" s="66"/>
      <c r="X182" s="65"/>
      <c r="Y182" s="66"/>
      <c r="Z182" s="65"/>
      <c r="AA182" s="65"/>
    </row>
    <row r="183" spans="1:27" ht="12" customHeight="1" x14ac:dyDescent="0.2">
      <c r="A183" s="81"/>
      <c r="B183" s="85"/>
      <c r="C183" s="65"/>
      <c r="D183" s="65"/>
      <c r="E183" s="66"/>
      <c r="F183" s="86"/>
      <c r="G183" s="66"/>
      <c r="H183" s="65"/>
      <c r="I183" s="66"/>
      <c r="J183" s="65"/>
      <c r="K183" s="66"/>
      <c r="L183" s="65"/>
      <c r="M183" s="66"/>
      <c r="N183" s="65"/>
      <c r="O183" s="66"/>
      <c r="P183" s="65"/>
      <c r="Q183" s="66"/>
      <c r="R183" s="65"/>
      <c r="S183" s="66"/>
      <c r="T183" s="65"/>
      <c r="U183" s="66"/>
      <c r="V183" s="65"/>
      <c r="W183" s="66"/>
      <c r="X183" s="65"/>
      <c r="Y183" s="66"/>
      <c r="Z183" s="65"/>
      <c r="AA183" s="65"/>
    </row>
    <row r="184" spans="1:27" ht="12" customHeight="1" x14ac:dyDescent="0.2">
      <c r="A184" s="81"/>
      <c r="B184" s="85"/>
      <c r="C184" s="65"/>
      <c r="D184" s="65"/>
      <c r="E184" s="66"/>
      <c r="F184" s="86"/>
      <c r="G184" s="66"/>
      <c r="H184" s="65"/>
      <c r="I184" s="66"/>
      <c r="J184" s="65"/>
      <c r="K184" s="66"/>
      <c r="L184" s="65"/>
      <c r="M184" s="66"/>
      <c r="N184" s="65"/>
      <c r="O184" s="66"/>
      <c r="P184" s="65"/>
      <c r="Q184" s="66"/>
      <c r="R184" s="65"/>
      <c r="S184" s="66"/>
      <c r="T184" s="65"/>
      <c r="U184" s="66"/>
      <c r="V184" s="65"/>
      <c r="W184" s="66"/>
      <c r="X184" s="65"/>
      <c r="Y184" s="66"/>
      <c r="Z184" s="65"/>
      <c r="AA184" s="65"/>
    </row>
    <row r="185" spans="1:27" ht="12" customHeight="1" x14ac:dyDescent="0.2">
      <c r="A185" s="81"/>
      <c r="B185" s="85"/>
      <c r="C185" s="65"/>
      <c r="D185" s="65"/>
      <c r="E185" s="66"/>
      <c r="F185" s="86"/>
      <c r="G185" s="66"/>
      <c r="H185" s="65"/>
      <c r="I185" s="66"/>
      <c r="J185" s="65"/>
      <c r="K185" s="66"/>
      <c r="L185" s="65"/>
      <c r="M185" s="66"/>
      <c r="N185" s="65"/>
      <c r="O185" s="66"/>
      <c r="P185" s="65"/>
      <c r="Q185" s="66"/>
      <c r="R185" s="65"/>
      <c r="S185" s="66"/>
      <c r="T185" s="65"/>
      <c r="U185" s="66"/>
      <c r="V185" s="65"/>
      <c r="W185" s="66"/>
      <c r="X185" s="65"/>
      <c r="Y185" s="66"/>
      <c r="Z185" s="65"/>
      <c r="AA185" s="65"/>
    </row>
    <row r="186" spans="1:27" ht="12" customHeight="1" x14ac:dyDescent="0.2">
      <c r="A186" s="81"/>
      <c r="B186" s="85"/>
      <c r="C186" s="65"/>
      <c r="D186" s="65"/>
      <c r="E186" s="66"/>
      <c r="F186" s="86"/>
      <c r="G186" s="66"/>
      <c r="H186" s="65"/>
      <c r="I186" s="66"/>
      <c r="J186" s="65"/>
      <c r="K186" s="66"/>
      <c r="L186" s="65"/>
      <c r="M186" s="66"/>
      <c r="N186" s="65"/>
      <c r="O186" s="66"/>
      <c r="P186" s="65"/>
      <c r="Q186" s="66"/>
      <c r="R186" s="65"/>
      <c r="S186" s="66"/>
      <c r="T186" s="65"/>
      <c r="U186" s="66"/>
      <c r="V186" s="65"/>
      <c r="W186" s="66"/>
      <c r="X186" s="65"/>
      <c r="Y186" s="66"/>
      <c r="Z186" s="65"/>
      <c r="AA186" s="65"/>
    </row>
    <row r="187" spans="1:27" ht="12" customHeight="1" x14ac:dyDescent="0.2">
      <c r="A187" s="81"/>
      <c r="B187" s="85"/>
      <c r="C187" s="65"/>
      <c r="D187" s="65"/>
      <c r="E187" s="66"/>
      <c r="F187" s="86"/>
      <c r="G187" s="66"/>
      <c r="H187" s="65"/>
      <c r="I187" s="66"/>
      <c r="J187" s="65"/>
      <c r="K187" s="66"/>
      <c r="L187" s="65"/>
      <c r="M187" s="66"/>
      <c r="N187" s="65"/>
      <c r="O187" s="66"/>
      <c r="P187" s="65"/>
      <c r="Q187" s="66"/>
      <c r="R187" s="65"/>
      <c r="S187" s="66"/>
      <c r="T187" s="65"/>
      <c r="U187" s="66"/>
      <c r="V187" s="65"/>
      <c r="W187" s="66"/>
      <c r="X187" s="65"/>
      <c r="Y187" s="66"/>
      <c r="Z187" s="65"/>
      <c r="AA187" s="65"/>
    </row>
    <row r="188" spans="1:27" ht="12" customHeight="1" x14ac:dyDescent="0.2">
      <c r="A188" s="81"/>
      <c r="B188" s="85"/>
      <c r="C188" s="65"/>
      <c r="D188" s="65"/>
      <c r="E188" s="66"/>
      <c r="F188" s="86"/>
      <c r="G188" s="66"/>
      <c r="H188" s="65"/>
      <c r="I188" s="66"/>
      <c r="J188" s="65"/>
      <c r="K188" s="66"/>
      <c r="L188" s="65"/>
      <c r="M188" s="66"/>
      <c r="N188" s="65"/>
      <c r="O188" s="66"/>
      <c r="P188" s="65"/>
      <c r="Q188" s="66"/>
      <c r="R188" s="65"/>
      <c r="S188" s="66"/>
      <c r="T188" s="65"/>
      <c r="U188" s="66"/>
      <c r="V188" s="65"/>
      <c r="W188" s="66"/>
      <c r="X188" s="65"/>
      <c r="Y188" s="66"/>
      <c r="Z188" s="65"/>
      <c r="AA188" s="65"/>
    </row>
    <row r="189" spans="1:27" ht="12" customHeight="1" x14ac:dyDescent="0.2">
      <c r="A189" s="81"/>
      <c r="B189" s="85"/>
      <c r="C189" s="65"/>
      <c r="D189" s="65"/>
      <c r="E189" s="66"/>
      <c r="F189" s="86"/>
      <c r="G189" s="66"/>
      <c r="H189" s="65"/>
      <c r="I189" s="66"/>
      <c r="J189" s="65"/>
      <c r="K189" s="66"/>
      <c r="L189" s="65"/>
      <c r="M189" s="66"/>
      <c r="N189" s="65"/>
      <c r="O189" s="66"/>
      <c r="P189" s="65"/>
      <c r="Q189" s="66"/>
      <c r="R189" s="65"/>
      <c r="S189" s="66"/>
      <c r="T189" s="65"/>
      <c r="U189" s="66"/>
      <c r="V189" s="65"/>
      <c r="W189" s="66"/>
      <c r="X189" s="65"/>
      <c r="Y189" s="66"/>
      <c r="Z189" s="65"/>
      <c r="AA189" s="65"/>
    </row>
    <row r="190" spans="1:27" ht="12" customHeight="1" x14ac:dyDescent="0.2">
      <c r="A190" s="81"/>
      <c r="B190" s="85"/>
      <c r="C190" s="65"/>
      <c r="D190" s="65"/>
      <c r="E190" s="66"/>
      <c r="F190" s="86"/>
      <c r="G190" s="66"/>
      <c r="H190" s="65"/>
      <c r="I190" s="66"/>
      <c r="J190" s="65"/>
      <c r="K190" s="66"/>
      <c r="L190" s="65"/>
      <c r="M190" s="66"/>
      <c r="N190" s="65"/>
      <c r="O190" s="66"/>
      <c r="P190" s="65"/>
      <c r="Q190" s="66"/>
      <c r="R190" s="65"/>
      <c r="S190" s="66"/>
      <c r="T190" s="65"/>
      <c r="U190" s="66"/>
      <c r="V190" s="65"/>
      <c r="W190" s="66"/>
      <c r="X190" s="65"/>
      <c r="Y190" s="66"/>
      <c r="Z190" s="65"/>
      <c r="AA190" s="65"/>
    </row>
    <row r="191" spans="1:27" ht="12" customHeight="1" x14ac:dyDescent="0.2">
      <c r="A191" s="81"/>
      <c r="B191" s="85"/>
      <c r="C191" s="65"/>
      <c r="D191" s="65"/>
      <c r="E191" s="66"/>
      <c r="F191" s="86"/>
      <c r="G191" s="66"/>
      <c r="H191" s="65"/>
      <c r="I191" s="66"/>
      <c r="J191" s="65"/>
      <c r="K191" s="66"/>
      <c r="L191" s="65"/>
      <c r="M191" s="66"/>
      <c r="N191" s="65"/>
      <c r="O191" s="66"/>
      <c r="P191" s="65"/>
      <c r="Q191" s="66"/>
      <c r="R191" s="65"/>
      <c r="S191" s="66"/>
      <c r="T191" s="65"/>
      <c r="U191" s="66"/>
      <c r="V191" s="65"/>
      <c r="W191" s="66"/>
      <c r="X191" s="65"/>
      <c r="Y191" s="66"/>
      <c r="Z191" s="65"/>
      <c r="AA191" s="65"/>
    </row>
    <row r="192" spans="1:27" ht="12" customHeight="1" x14ac:dyDescent="0.2">
      <c r="A192" s="81"/>
      <c r="B192" s="85"/>
      <c r="C192" s="65"/>
      <c r="D192" s="65"/>
      <c r="E192" s="66"/>
      <c r="F192" s="86"/>
      <c r="G192" s="66"/>
      <c r="H192" s="65"/>
      <c r="I192" s="66"/>
      <c r="J192" s="65"/>
      <c r="K192" s="66"/>
      <c r="L192" s="65"/>
      <c r="M192" s="66"/>
      <c r="N192" s="65"/>
      <c r="O192" s="66"/>
      <c r="P192" s="65"/>
      <c r="Q192" s="66"/>
      <c r="R192" s="65"/>
      <c r="S192" s="66"/>
      <c r="T192" s="65"/>
      <c r="U192" s="66"/>
      <c r="V192" s="65"/>
      <c r="W192" s="66"/>
      <c r="X192" s="65"/>
      <c r="Y192" s="66"/>
      <c r="Z192" s="65"/>
      <c r="AA192" s="65"/>
    </row>
    <row r="193" spans="1:27" ht="12" customHeight="1" x14ac:dyDescent="0.2">
      <c r="A193" s="81"/>
      <c r="B193" s="85"/>
      <c r="C193" s="65"/>
      <c r="D193" s="65"/>
      <c r="E193" s="66"/>
      <c r="F193" s="86"/>
      <c r="G193" s="66"/>
      <c r="H193" s="65"/>
      <c r="I193" s="66"/>
      <c r="J193" s="65"/>
      <c r="K193" s="66"/>
      <c r="L193" s="65"/>
      <c r="M193" s="66"/>
      <c r="N193" s="65"/>
      <c r="O193" s="66"/>
      <c r="P193" s="65"/>
      <c r="Q193" s="66"/>
      <c r="R193" s="65"/>
      <c r="S193" s="66"/>
      <c r="T193" s="65"/>
      <c r="U193" s="66"/>
      <c r="V193" s="65"/>
      <c r="W193" s="66"/>
      <c r="X193" s="65"/>
      <c r="Y193" s="66"/>
      <c r="Z193" s="65"/>
      <c r="AA193" s="65"/>
    </row>
    <row r="194" spans="1:27" ht="12" customHeight="1" x14ac:dyDescent="0.2">
      <c r="A194" s="81"/>
      <c r="B194" s="85"/>
      <c r="C194" s="65"/>
      <c r="D194" s="65"/>
      <c r="E194" s="66"/>
      <c r="F194" s="86"/>
      <c r="G194" s="66"/>
      <c r="H194" s="65"/>
      <c r="I194" s="66"/>
      <c r="J194" s="65"/>
      <c r="K194" s="66"/>
      <c r="L194" s="65"/>
      <c r="M194" s="66"/>
      <c r="N194" s="65"/>
      <c r="O194" s="66"/>
      <c r="P194" s="65"/>
      <c r="Q194" s="66"/>
      <c r="R194" s="65"/>
      <c r="S194" s="66"/>
      <c r="T194" s="65"/>
      <c r="U194" s="66"/>
      <c r="V194" s="65"/>
      <c r="W194" s="66"/>
      <c r="X194" s="65"/>
      <c r="Y194" s="66"/>
      <c r="Z194" s="65"/>
      <c r="AA194" s="65"/>
    </row>
    <row r="195" spans="1:27" ht="12" customHeight="1" x14ac:dyDescent="0.2">
      <c r="A195" s="81"/>
      <c r="B195" s="85"/>
      <c r="C195" s="65"/>
      <c r="D195" s="65"/>
      <c r="E195" s="66"/>
      <c r="F195" s="86"/>
      <c r="G195" s="66"/>
      <c r="H195" s="65"/>
      <c r="I195" s="66"/>
      <c r="J195" s="65"/>
      <c r="K195" s="66"/>
      <c r="L195" s="65"/>
      <c r="M195" s="66"/>
      <c r="N195" s="65"/>
      <c r="O195" s="66"/>
      <c r="P195" s="65"/>
      <c r="Q195" s="66"/>
      <c r="R195" s="65"/>
      <c r="S195" s="66"/>
      <c r="T195" s="65"/>
      <c r="U195" s="66"/>
      <c r="V195" s="65"/>
      <c r="W195" s="66"/>
      <c r="X195" s="65"/>
      <c r="Y195" s="66"/>
      <c r="Z195" s="65"/>
      <c r="AA195" s="65"/>
    </row>
    <row r="196" spans="1:27" ht="12" customHeight="1" x14ac:dyDescent="0.2">
      <c r="A196" s="81"/>
      <c r="B196" s="85"/>
      <c r="C196" s="65"/>
      <c r="D196" s="65"/>
      <c r="E196" s="66"/>
      <c r="F196" s="86"/>
      <c r="G196" s="66"/>
      <c r="H196" s="65"/>
      <c r="I196" s="66"/>
      <c r="J196" s="65"/>
      <c r="K196" s="66"/>
      <c r="L196" s="65"/>
      <c r="M196" s="66"/>
      <c r="N196" s="65"/>
      <c r="O196" s="66"/>
      <c r="P196" s="65"/>
      <c r="Q196" s="66"/>
      <c r="R196" s="65"/>
      <c r="S196" s="66"/>
      <c r="T196" s="65"/>
      <c r="U196" s="66"/>
      <c r="V196" s="65"/>
      <c r="W196" s="66"/>
      <c r="X196" s="65"/>
      <c r="Y196" s="66"/>
      <c r="Z196" s="65"/>
      <c r="AA196" s="65"/>
    </row>
    <row r="197" spans="1:27" ht="12" customHeight="1" x14ac:dyDescent="0.2">
      <c r="A197" s="81"/>
      <c r="B197" s="85"/>
      <c r="C197" s="65"/>
      <c r="D197" s="65"/>
      <c r="E197" s="66"/>
      <c r="F197" s="86"/>
      <c r="G197" s="66"/>
      <c r="H197" s="65"/>
      <c r="I197" s="66"/>
      <c r="J197" s="65"/>
      <c r="K197" s="66"/>
      <c r="L197" s="65"/>
      <c r="M197" s="66"/>
      <c r="N197" s="65"/>
      <c r="O197" s="66"/>
      <c r="P197" s="65"/>
      <c r="Q197" s="66"/>
      <c r="R197" s="65"/>
      <c r="S197" s="66"/>
      <c r="T197" s="65"/>
      <c r="U197" s="66"/>
      <c r="V197" s="65"/>
      <c r="W197" s="66"/>
      <c r="X197" s="65"/>
      <c r="Y197" s="66"/>
      <c r="Z197" s="65"/>
      <c r="AA197" s="65"/>
    </row>
    <row r="198" spans="1:27" ht="12" customHeight="1" x14ac:dyDescent="0.2">
      <c r="A198" s="81"/>
      <c r="B198" s="85"/>
      <c r="C198" s="65"/>
      <c r="D198" s="65"/>
      <c r="E198" s="66"/>
      <c r="F198" s="86"/>
      <c r="G198" s="66"/>
      <c r="H198" s="65"/>
      <c r="I198" s="66"/>
      <c r="J198" s="65"/>
      <c r="K198" s="66"/>
      <c r="L198" s="65"/>
      <c r="M198" s="66"/>
      <c r="N198" s="65"/>
      <c r="O198" s="66"/>
      <c r="P198" s="65"/>
      <c r="Q198" s="66"/>
      <c r="R198" s="65"/>
      <c r="S198" s="66"/>
      <c r="T198" s="65"/>
      <c r="U198" s="66"/>
      <c r="V198" s="65"/>
      <c r="W198" s="66"/>
      <c r="X198" s="65"/>
      <c r="Y198" s="66"/>
      <c r="Z198" s="65"/>
      <c r="AA198" s="65"/>
    </row>
    <row r="199" spans="1:27" ht="12" customHeight="1" x14ac:dyDescent="0.2">
      <c r="A199" s="81"/>
      <c r="B199" s="85"/>
      <c r="C199" s="65"/>
      <c r="D199" s="65"/>
      <c r="E199" s="66"/>
      <c r="F199" s="86"/>
      <c r="G199" s="66"/>
      <c r="H199" s="65"/>
      <c r="I199" s="66"/>
      <c r="J199" s="65"/>
      <c r="K199" s="66"/>
      <c r="L199" s="65"/>
      <c r="M199" s="66"/>
      <c r="N199" s="65"/>
      <c r="O199" s="66"/>
      <c r="P199" s="65"/>
      <c r="Q199" s="66"/>
      <c r="R199" s="65"/>
      <c r="S199" s="66"/>
      <c r="T199" s="65"/>
      <c r="U199" s="66"/>
      <c r="V199" s="65"/>
      <c r="W199" s="66"/>
      <c r="X199" s="65"/>
      <c r="Y199" s="66"/>
      <c r="Z199" s="65"/>
      <c r="AA199" s="65"/>
    </row>
    <row r="200" spans="1:27" ht="12" customHeight="1" x14ac:dyDescent="0.2">
      <c r="A200" s="81"/>
      <c r="B200" s="85"/>
      <c r="C200" s="65"/>
      <c r="D200" s="65"/>
      <c r="E200" s="66"/>
      <c r="F200" s="86"/>
      <c r="G200" s="66"/>
      <c r="H200" s="65"/>
      <c r="I200" s="66"/>
      <c r="J200" s="65"/>
      <c r="K200" s="66"/>
      <c r="L200" s="65"/>
      <c r="M200" s="66"/>
      <c r="N200" s="65"/>
      <c r="O200" s="66"/>
      <c r="P200" s="65"/>
      <c r="Q200" s="66"/>
      <c r="R200" s="65"/>
      <c r="S200" s="66"/>
      <c r="T200" s="65"/>
      <c r="U200" s="66"/>
      <c r="V200" s="65"/>
      <c r="W200" s="66"/>
      <c r="X200" s="65"/>
      <c r="Y200" s="66"/>
      <c r="Z200" s="65"/>
      <c r="AA200" s="65"/>
    </row>
    <row r="201" spans="1:27" ht="12" customHeight="1" x14ac:dyDescent="0.2">
      <c r="A201" s="81"/>
      <c r="B201" s="85"/>
      <c r="C201" s="65"/>
      <c r="D201" s="65"/>
      <c r="E201" s="66"/>
      <c r="F201" s="86"/>
      <c r="G201" s="66"/>
      <c r="H201" s="65"/>
      <c r="I201" s="66"/>
      <c r="J201" s="65"/>
      <c r="K201" s="66"/>
      <c r="L201" s="65"/>
      <c r="M201" s="66"/>
      <c r="N201" s="65"/>
      <c r="O201" s="66"/>
      <c r="P201" s="65"/>
      <c r="Q201" s="66"/>
      <c r="R201" s="65"/>
      <c r="S201" s="66"/>
      <c r="T201" s="65"/>
      <c r="U201" s="66"/>
      <c r="V201" s="65"/>
      <c r="W201" s="66"/>
      <c r="X201" s="65"/>
      <c r="Y201" s="66"/>
      <c r="Z201" s="65"/>
      <c r="AA201" s="65"/>
    </row>
    <row r="202" spans="1:27" ht="12" customHeight="1" x14ac:dyDescent="0.2">
      <c r="A202" s="81"/>
      <c r="B202" s="85"/>
      <c r="C202" s="65"/>
      <c r="D202" s="65"/>
      <c r="E202" s="66"/>
      <c r="F202" s="86"/>
      <c r="G202" s="66"/>
      <c r="H202" s="65"/>
      <c r="I202" s="66"/>
      <c r="J202" s="65"/>
      <c r="K202" s="66"/>
      <c r="L202" s="65"/>
      <c r="M202" s="66"/>
      <c r="N202" s="65"/>
      <c r="O202" s="66"/>
      <c r="P202" s="65"/>
      <c r="Q202" s="66"/>
      <c r="R202" s="65"/>
      <c r="S202" s="66"/>
      <c r="T202" s="65"/>
      <c r="U202" s="66"/>
      <c r="V202" s="65"/>
      <c r="W202" s="66"/>
      <c r="X202" s="65"/>
      <c r="Y202" s="66"/>
      <c r="Z202" s="65"/>
      <c r="AA202" s="65"/>
    </row>
    <row r="203" spans="1:27" ht="12" customHeight="1" x14ac:dyDescent="0.2">
      <c r="A203" s="81"/>
      <c r="B203" s="85"/>
      <c r="C203" s="65"/>
      <c r="D203" s="65"/>
      <c r="E203" s="66"/>
      <c r="F203" s="86"/>
      <c r="G203" s="66"/>
      <c r="H203" s="65"/>
      <c r="I203" s="66"/>
      <c r="J203" s="65"/>
      <c r="K203" s="66"/>
      <c r="L203" s="65"/>
      <c r="M203" s="66"/>
      <c r="N203" s="65"/>
      <c r="O203" s="66"/>
      <c r="P203" s="65"/>
      <c r="Q203" s="66"/>
      <c r="R203" s="65"/>
      <c r="S203" s="66"/>
      <c r="T203" s="65"/>
      <c r="U203" s="66"/>
      <c r="V203" s="65"/>
      <c r="W203" s="66"/>
      <c r="X203" s="65"/>
      <c r="Y203" s="66"/>
      <c r="Z203" s="65"/>
      <c r="AA203" s="65"/>
    </row>
    <row r="204" spans="1:27" ht="12" customHeight="1" x14ac:dyDescent="0.2">
      <c r="A204" s="81"/>
      <c r="B204" s="85"/>
      <c r="C204" s="65"/>
      <c r="D204" s="65"/>
      <c r="E204" s="66"/>
      <c r="F204" s="86"/>
      <c r="G204" s="66"/>
      <c r="H204" s="65"/>
      <c r="I204" s="66"/>
      <c r="J204" s="65"/>
      <c r="K204" s="66"/>
      <c r="L204" s="65"/>
      <c r="M204" s="66"/>
      <c r="N204" s="65"/>
      <c r="O204" s="66"/>
      <c r="P204" s="65"/>
      <c r="Q204" s="66"/>
      <c r="R204" s="65"/>
      <c r="S204" s="66"/>
      <c r="T204" s="65"/>
      <c r="U204" s="66"/>
      <c r="V204" s="65"/>
      <c r="W204" s="66"/>
      <c r="X204" s="65"/>
      <c r="Y204" s="66"/>
      <c r="Z204" s="65"/>
      <c r="AA204" s="65"/>
    </row>
    <row r="205" spans="1:27" ht="12" customHeight="1" x14ac:dyDescent="0.2">
      <c r="A205" s="81"/>
      <c r="B205" s="85"/>
      <c r="C205" s="65"/>
      <c r="D205" s="65"/>
      <c r="E205" s="66"/>
      <c r="F205" s="86"/>
      <c r="G205" s="66"/>
      <c r="H205" s="65"/>
      <c r="I205" s="66"/>
      <c r="J205" s="65"/>
      <c r="K205" s="66"/>
      <c r="L205" s="65"/>
      <c r="M205" s="66"/>
      <c r="N205" s="65"/>
      <c r="O205" s="66"/>
      <c r="P205" s="65"/>
      <c r="Q205" s="66"/>
      <c r="R205" s="65"/>
      <c r="S205" s="66"/>
      <c r="T205" s="65"/>
      <c r="U205" s="66"/>
      <c r="V205" s="65"/>
      <c r="W205" s="66"/>
      <c r="X205" s="65"/>
      <c r="Y205" s="66"/>
      <c r="Z205" s="65"/>
      <c r="AA205" s="65"/>
    </row>
    <row r="206" spans="1:27" ht="12" customHeight="1" x14ac:dyDescent="0.2">
      <c r="A206" s="81"/>
      <c r="B206" s="85"/>
      <c r="C206" s="65"/>
      <c r="D206" s="65"/>
      <c r="E206" s="66"/>
      <c r="F206" s="86"/>
      <c r="G206" s="66"/>
      <c r="H206" s="65"/>
      <c r="I206" s="66"/>
      <c r="J206" s="65"/>
      <c r="K206" s="66"/>
      <c r="L206" s="65"/>
      <c r="M206" s="66"/>
      <c r="N206" s="65"/>
      <c r="O206" s="66"/>
      <c r="P206" s="65"/>
      <c r="Q206" s="66"/>
      <c r="R206" s="65"/>
      <c r="S206" s="66"/>
      <c r="T206" s="65"/>
      <c r="U206" s="66"/>
      <c r="V206" s="65"/>
      <c r="W206" s="66"/>
      <c r="X206" s="65"/>
      <c r="Y206" s="66"/>
      <c r="Z206" s="65"/>
      <c r="AA206" s="65"/>
    </row>
    <row r="207" spans="1:27" ht="12" customHeight="1" x14ac:dyDescent="0.2">
      <c r="A207" s="81"/>
      <c r="B207" s="85"/>
      <c r="C207" s="65"/>
      <c r="D207" s="65"/>
      <c r="E207" s="66"/>
      <c r="F207" s="86"/>
      <c r="G207" s="66"/>
      <c r="H207" s="65"/>
      <c r="I207" s="66"/>
      <c r="J207" s="65"/>
      <c r="K207" s="66"/>
      <c r="L207" s="65"/>
      <c r="M207" s="66"/>
      <c r="N207" s="65"/>
      <c r="O207" s="66"/>
      <c r="P207" s="65"/>
      <c r="Q207" s="66"/>
      <c r="R207" s="65"/>
      <c r="S207" s="66"/>
      <c r="T207" s="65"/>
      <c r="U207" s="66"/>
      <c r="V207" s="65"/>
      <c r="W207" s="66"/>
      <c r="X207" s="65"/>
      <c r="Y207" s="66"/>
      <c r="Z207" s="65"/>
      <c r="AA207" s="65"/>
    </row>
    <row r="208" spans="1:27" ht="12" customHeight="1" x14ac:dyDescent="0.2">
      <c r="A208" s="81"/>
      <c r="B208" s="85"/>
      <c r="C208" s="65"/>
      <c r="D208" s="65"/>
      <c r="E208" s="66"/>
      <c r="F208" s="86"/>
      <c r="G208" s="66"/>
      <c r="H208" s="65"/>
      <c r="I208" s="66"/>
      <c r="J208" s="65"/>
      <c r="K208" s="66"/>
      <c r="L208" s="65"/>
      <c r="M208" s="66"/>
      <c r="N208" s="65"/>
      <c r="O208" s="66"/>
      <c r="P208" s="65"/>
      <c r="Q208" s="66"/>
      <c r="R208" s="65"/>
      <c r="S208" s="66"/>
      <c r="T208" s="65"/>
      <c r="U208" s="66"/>
      <c r="V208" s="65"/>
      <c r="W208" s="66"/>
      <c r="X208" s="65"/>
      <c r="Y208" s="66"/>
      <c r="Z208" s="65"/>
      <c r="AA208" s="65"/>
    </row>
    <row r="209" spans="1:27" ht="12" customHeight="1" x14ac:dyDescent="0.2">
      <c r="A209" s="81"/>
      <c r="B209" s="85"/>
      <c r="C209" s="65"/>
      <c r="D209" s="65"/>
      <c r="E209" s="66"/>
      <c r="F209" s="86"/>
      <c r="G209" s="66"/>
      <c r="H209" s="65"/>
      <c r="I209" s="66"/>
      <c r="J209" s="65"/>
      <c r="K209" s="66"/>
      <c r="L209" s="65"/>
      <c r="M209" s="66"/>
      <c r="N209" s="65"/>
      <c r="O209" s="66"/>
      <c r="P209" s="65"/>
      <c r="Q209" s="66"/>
      <c r="R209" s="65"/>
      <c r="S209" s="66"/>
      <c r="T209" s="65"/>
      <c r="U209" s="66"/>
      <c r="V209" s="65"/>
      <c r="W209" s="66"/>
      <c r="X209" s="65"/>
      <c r="Y209" s="66"/>
      <c r="Z209" s="65"/>
      <c r="AA209" s="65"/>
    </row>
    <row r="210" spans="1:27" ht="12" customHeight="1" x14ac:dyDescent="0.2">
      <c r="A210" s="81"/>
      <c r="B210" s="85"/>
      <c r="C210" s="65"/>
      <c r="D210" s="65"/>
      <c r="E210" s="66"/>
      <c r="F210" s="86"/>
      <c r="G210" s="66"/>
      <c r="H210" s="65"/>
      <c r="I210" s="66"/>
      <c r="J210" s="65"/>
      <c r="K210" s="66"/>
      <c r="L210" s="65"/>
      <c r="M210" s="66"/>
      <c r="N210" s="65"/>
      <c r="O210" s="66"/>
      <c r="P210" s="65"/>
      <c r="Q210" s="66"/>
      <c r="R210" s="65"/>
      <c r="S210" s="66"/>
      <c r="T210" s="65"/>
      <c r="U210" s="66"/>
      <c r="V210" s="65"/>
      <c r="W210" s="66"/>
      <c r="X210" s="65"/>
      <c r="Y210" s="66"/>
      <c r="Z210" s="65"/>
      <c r="AA210" s="65"/>
    </row>
    <row r="211" spans="1:27" ht="12" customHeight="1" x14ac:dyDescent="0.2">
      <c r="A211" s="81"/>
      <c r="B211" s="85"/>
      <c r="C211" s="65"/>
      <c r="D211" s="65"/>
      <c r="E211" s="66"/>
      <c r="F211" s="86"/>
      <c r="G211" s="66"/>
      <c r="H211" s="65"/>
      <c r="I211" s="66"/>
      <c r="J211" s="65"/>
      <c r="K211" s="66"/>
      <c r="L211" s="65"/>
      <c r="M211" s="66"/>
      <c r="N211" s="65"/>
      <c r="O211" s="66"/>
      <c r="P211" s="65"/>
      <c r="Q211" s="66"/>
      <c r="R211" s="65"/>
      <c r="S211" s="66"/>
      <c r="T211" s="65"/>
      <c r="U211" s="66"/>
      <c r="V211" s="65"/>
      <c r="W211" s="66"/>
      <c r="X211" s="65"/>
      <c r="Y211" s="66"/>
      <c r="Z211" s="65"/>
      <c r="AA211" s="65"/>
    </row>
    <row r="212" spans="1:27" ht="12" customHeight="1" x14ac:dyDescent="0.2">
      <c r="A212" s="81"/>
      <c r="B212" s="85"/>
      <c r="C212" s="65"/>
      <c r="D212" s="65"/>
      <c r="E212" s="66"/>
      <c r="F212" s="86"/>
      <c r="G212" s="66"/>
      <c r="H212" s="65"/>
      <c r="I212" s="66"/>
      <c r="J212" s="65"/>
      <c r="K212" s="66"/>
      <c r="L212" s="65"/>
      <c r="M212" s="66"/>
      <c r="N212" s="65"/>
      <c r="O212" s="66"/>
      <c r="P212" s="65"/>
      <c r="Q212" s="66"/>
      <c r="R212" s="65"/>
      <c r="S212" s="66"/>
      <c r="T212" s="65"/>
      <c r="U212" s="66"/>
      <c r="V212" s="65"/>
      <c r="W212" s="66"/>
      <c r="X212" s="65"/>
      <c r="Y212" s="66"/>
      <c r="Z212" s="65"/>
      <c r="AA212" s="65"/>
    </row>
    <row r="213" spans="1:27" ht="12" customHeight="1" x14ac:dyDescent="0.2">
      <c r="A213" s="81"/>
      <c r="B213" s="85"/>
      <c r="C213" s="65"/>
      <c r="D213" s="65"/>
      <c r="E213" s="66"/>
      <c r="F213" s="86"/>
      <c r="G213" s="66"/>
      <c r="H213" s="65"/>
      <c r="I213" s="66"/>
      <c r="J213" s="65"/>
      <c r="K213" s="66"/>
      <c r="L213" s="65"/>
      <c r="M213" s="66"/>
      <c r="N213" s="65"/>
      <c r="O213" s="66"/>
      <c r="P213" s="65"/>
      <c r="Q213" s="66"/>
      <c r="R213" s="65"/>
      <c r="S213" s="66"/>
      <c r="T213" s="65"/>
      <c r="U213" s="66"/>
      <c r="V213" s="65"/>
      <c r="W213" s="66"/>
      <c r="X213" s="65"/>
      <c r="Y213" s="66"/>
      <c r="Z213" s="65"/>
      <c r="AA213" s="65"/>
    </row>
    <row r="214" spans="1:27" ht="12" customHeight="1" x14ac:dyDescent="0.2">
      <c r="A214" s="81"/>
      <c r="B214" s="85"/>
      <c r="C214" s="65"/>
      <c r="D214" s="65"/>
      <c r="E214" s="66"/>
      <c r="F214" s="86"/>
      <c r="G214" s="66"/>
      <c r="H214" s="65"/>
      <c r="I214" s="66"/>
      <c r="J214" s="65"/>
      <c r="K214" s="66"/>
      <c r="L214" s="65"/>
      <c r="M214" s="66"/>
      <c r="N214" s="65"/>
      <c r="O214" s="66"/>
      <c r="P214" s="65"/>
      <c r="Q214" s="66"/>
      <c r="R214" s="65"/>
      <c r="S214" s="66"/>
      <c r="T214" s="65"/>
      <c r="U214" s="66"/>
      <c r="V214" s="65"/>
      <c r="W214" s="66"/>
      <c r="X214" s="65"/>
      <c r="Y214" s="66"/>
      <c r="Z214" s="65"/>
      <c r="AA214" s="65"/>
    </row>
    <row r="215" spans="1:27" ht="12" customHeight="1" x14ac:dyDescent="0.2">
      <c r="A215" s="81"/>
      <c r="B215" s="85"/>
      <c r="C215" s="65"/>
      <c r="D215" s="65"/>
      <c r="E215" s="66"/>
      <c r="F215" s="86"/>
      <c r="G215" s="66"/>
      <c r="H215" s="65"/>
      <c r="I215" s="66"/>
      <c r="J215" s="65"/>
      <c r="K215" s="66"/>
      <c r="L215" s="65"/>
      <c r="M215" s="66"/>
      <c r="N215" s="65"/>
      <c r="O215" s="66"/>
      <c r="P215" s="65"/>
      <c r="Q215" s="66"/>
      <c r="R215" s="65"/>
      <c r="S215" s="66"/>
      <c r="T215" s="65"/>
      <c r="U215" s="66"/>
      <c r="V215" s="65"/>
      <c r="W215" s="66"/>
      <c r="X215" s="65"/>
      <c r="Y215" s="66"/>
      <c r="Z215" s="65"/>
      <c r="AA215" s="65"/>
    </row>
    <row r="216" spans="1:27" ht="12" customHeight="1" x14ac:dyDescent="0.2">
      <c r="A216" s="81"/>
      <c r="B216" s="85"/>
      <c r="C216" s="65"/>
      <c r="D216" s="65"/>
      <c r="E216" s="66"/>
      <c r="F216" s="86"/>
      <c r="G216" s="66"/>
      <c r="H216" s="65"/>
      <c r="I216" s="66"/>
      <c r="J216" s="65"/>
      <c r="K216" s="66"/>
      <c r="L216" s="65"/>
      <c r="M216" s="66"/>
      <c r="N216" s="65"/>
      <c r="O216" s="66"/>
      <c r="P216" s="65"/>
      <c r="Q216" s="66"/>
      <c r="R216" s="65"/>
      <c r="S216" s="66"/>
      <c r="T216" s="65"/>
      <c r="U216" s="66"/>
      <c r="V216" s="65"/>
      <c r="W216" s="66"/>
      <c r="X216" s="65"/>
      <c r="Y216" s="66"/>
      <c r="Z216" s="65"/>
      <c r="AA216" s="65"/>
    </row>
    <row r="217" spans="1:27" ht="12" customHeight="1" x14ac:dyDescent="0.2">
      <c r="A217" s="81"/>
      <c r="B217" s="85"/>
      <c r="C217" s="65"/>
      <c r="D217" s="65"/>
      <c r="E217" s="66"/>
      <c r="F217" s="86"/>
      <c r="G217" s="66"/>
      <c r="H217" s="65"/>
      <c r="I217" s="66"/>
      <c r="J217" s="65"/>
      <c r="K217" s="66"/>
      <c r="L217" s="65"/>
      <c r="M217" s="66"/>
      <c r="N217" s="65"/>
      <c r="O217" s="66"/>
      <c r="P217" s="65"/>
      <c r="Q217" s="66"/>
      <c r="R217" s="65"/>
      <c r="S217" s="66"/>
      <c r="T217" s="65"/>
      <c r="U217" s="66"/>
      <c r="V217" s="65"/>
      <c r="W217" s="66"/>
      <c r="X217" s="65"/>
      <c r="Y217" s="66"/>
      <c r="Z217" s="65"/>
      <c r="AA217" s="65"/>
    </row>
    <row r="218" spans="1:27" ht="12" customHeight="1" x14ac:dyDescent="0.2">
      <c r="A218" s="81"/>
      <c r="B218" s="85"/>
      <c r="C218" s="65"/>
      <c r="D218" s="65"/>
      <c r="E218" s="66"/>
      <c r="F218" s="86"/>
      <c r="G218" s="66"/>
      <c r="H218" s="65"/>
      <c r="I218" s="66"/>
      <c r="J218" s="65"/>
      <c r="K218" s="66"/>
      <c r="L218" s="65"/>
      <c r="M218" s="66"/>
      <c r="N218" s="65"/>
      <c r="O218" s="66"/>
      <c r="P218" s="65"/>
      <c r="Q218" s="66"/>
      <c r="R218" s="65"/>
      <c r="S218" s="66"/>
      <c r="T218" s="65"/>
      <c r="U218" s="66"/>
      <c r="V218" s="65"/>
      <c r="W218" s="66"/>
      <c r="X218" s="65"/>
      <c r="Y218" s="66"/>
      <c r="Z218" s="65"/>
      <c r="AA218" s="65"/>
    </row>
    <row r="219" spans="1:27" ht="12" customHeight="1" x14ac:dyDescent="0.2">
      <c r="A219" s="81"/>
      <c r="B219" s="85"/>
      <c r="C219" s="65"/>
      <c r="D219" s="65"/>
      <c r="E219" s="66"/>
      <c r="F219" s="86"/>
      <c r="G219" s="66"/>
      <c r="H219" s="65"/>
      <c r="I219" s="66"/>
      <c r="J219" s="65"/>
      <c r="K219" s="66"/>
      <c r="L219" s="65"/>
      <c r="M219" s="66"/>
      <c r="N219" s="65"/>
      <c r="O219" s="66"/>
      <c r="P219" s="65"/>
      <c r="Q219" s="66"/>
      <c r="R219" s="65"/>
      <c r="S219" s="66"/>
      <c r="T219" s="65"/>
      <c r="U219" s="66"/>
      <c r="V219" s="65"/>
      <c r="W219" s="66"/>
      <c r="X219" s="65"/>
      <c r="Y219" s="66"/>
      <c r="Z219" s="65"/>
      <c r="AA219" s="65"/>
    </row>
    <row r="220" spans="1:27" ht="12" customHeight="1" x14ac:dyDescent="0.2">
      <c r="A220" s="81"/>
      <c r="B220" s="85"/>
      <c r="C220" s="65"/>
      <c r="D220" s="65"/>
      <c r="E220" s="66"/>
      <c r="F220" s="86"/>
      <c r="G220" s="66"/>
      <c r="H220" s="65"/>
      <c r="I220" s="66"/>
      <c r="J220" s="65"/>
      <c r="K220" s="66"/>
      <c r="L220" s="65"/>
      <c r="M220" s="66"/>
      <c r="N220" s="65"/>
      <c r="O220" s="66"/>
      <c r="P220" s="65"/>
      <c r="Q220" s="66"/>
      <c r="R220" s="65"/>
      <c r="S220" s="66"/>
      <c r="T220" s="65"/>
      <c r="U220" s="66"/>
      <c r="V220" s="65"/>
      <c r="W220" s="66"/>
      <c r="X220" s="65"/>
      <c r="Y220" s="66"/>
      <c r="Z220" s="65"/>
      <c r="AA220" s="65"/>
    </row>
    <row r="221" spans="1:27" ht="12" customHeight="1" x14ac:dyDescent="0.2">
      <c r="A221" s="81"/>
      <c r="B221" s="85"/>
      <c r="C221" s="65"/>
      <c r="D221" s="65"/>
      <c r="E221" s="66"/>
      <c r="F221" s="86"/>
      <c r="G221" s="66"/>
      <c r="H221" s="65"/>
      <c r="I221" s="66"/>
      <c r="J221" s="65"/>
      <c r="K221" s="66"/>
      <c r="L221" s="65"/>
      <c r="M221" s="66"/>
      <c r="N221" s="65"/>
      <c r="O221" s="66"/>
      <c r="P221" s="65"/>
      <c r="Q221" s="66"/>
      <c r="R221" s="65"/>
      <c r="S221" s="66"/>
      <c r="T221" s="65"/>
      <c r="U221" s="66"/>
      <c r="V221" s="65"/>
      <c r="W221" s="66"/>
      <c r="X221" s="65"/>
      <c r="Y221" s="66"/>
      <c r="Z221" s="65"/>
      <c r="AA221" s="65"/>
    </row>
    <row r="222" spans="1:27" ht="12" customHeight="1" x14ac:dyDescent="0.2">
      <c r="A222" s="81"/>
      <c r="B222" s="85"/>
      <c r="C222" s="65"/>
      <c r="D222" s="65"/>
      <c r="E222" s="66"/>
      <c r="F222" s="86"/>
      <c r="G222" s="66"/>
      <c r="H222" s="65"/>
      <c r="I222" s="66"/>
      <c r="J222" s="65"/>
      <c r="K222" s="66"/>
      <c r="L222" s="65"/>
      <c r="M222" s="66"/>
      <c r="N222" s="65"/>
      <c r="O222" s="66"/>
      <c r="P222" s="65"/>
      <c r="Q222" s="66"/>
      <c r="R222" s="65"/>
      <c r="S222" s="66"/>
      <c r="T222" s="65"/>
      <c r="U222" s="66"/>
      <c r="V222" s="65"/>
      <c r="W222" s="66"/>
      <c r="X222" s="65"/>
      <c r="Y222" s="66"/>
      <c r="Z222" s="65"/>
      <c r="AA222" s="65"/>
    </row>
    <row r="223" spans="1:27" ht="12" customHeight="1" x14ac:dyDescent="0.2">
      <c r="A223" s="81"/>
      <c r="B223" s="85"/>
      <c r="C223" s="65"/>
      <c r="D223" s="65"/>
      <c r="E223" s="66"/>
      <c r="F223" s="86"/>
      <c r="G223" s="66"/>
      <c r="H223" s="65"/>
      <c r="I223" s="66"/>
      <c r="J223" s="65"/>
      <c r="K223" s="66"/>
      <c r="L223" s="65"/>
      <c r="M223" s="66"/>
      <c r="N223" s="65"/>
      <c r="O223" s="66"/>
      <c r="P223" s="65"/>
      <c r="Q223" s="66"/>
      <c r="R223" s="65"/>
      <c r="S223" s="66"/>
      <c r="T223" s="65"/>
      <c r="U223" s="66"/>
      <c r="V223" s="65"/>
      <c r="W223" s="66"/>
      <c r="X223" s="65"/>
      <c r="Y223" s="66"/>
      <c r="Z223" s="65"/>
      <c r="AA223" s="65"/>
    </row>
    <row r="224" spans="1:27" ht="18.75" customHeight="1" x14ac:dyDescent="0.2">
      <c r="A224" s="81"/>
      <c r="B224" s="81"/>
      <c r="C224" s="81"/>
      <c r="D224" s="81"/>
      <c r="E224" s="81"/>
      <c r="F224" s="86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 spans="1:27" ht="18.75" customHeight="1" x14ac:dyDescent="0.2">
      <c r="A225" s="81"/>
      <c r="B225" s="81"/>
      <c r="C225" s="81"/>
      <c r="D225" s="81"/>
      <c r="E225" s="81"/>
      <c r="F225" s="86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 spans="1:27" ht="18.75" customHeight="1" x14ac:dyDescent="0.2">
      <c r="A226" s="81"/>
      <c r="B226" s="81"/>
      <c r="C226" s="81"/>
      <c r="D226" s="81"/>
      <c r="E226" s="81"/>
      <c r="F226" s="86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 spans="1:27" ht="18.75" customHeight="1" x14ac:dyDescent="0.2">
      <c r="A227" s="81"/>
      <c r="B227" s="81"/>
      <c r="C227" s="81"/>
      <c r="D227" s="81"/>
      <c r="E227" s="81"/>
      <c r="F227" s="86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 spans="1:27" ht="18.75" customHeight="1" x14ac:dyDescent="0.2">
      <c r="A228" s="81"/>
      <c r="B228" s="81"/>
      <c r="C228" s="81"/>
      <c r="D228" s="81"/>
      <c r="E228" s="81"/>
      <c r="F228" s="86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 spans="1:27" ht="18.75" customHeight="1" x14ac:dyDescent="0.2">
      <c r="A229" s="81"/>
      <c r="B229" s="81"/>
      <c r="C229" s="81"/>
      <c r="D229" s="81"/>
      <c r="E229" s="81"/>
      <c r="F229" s="86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 spans="1:27" ht="18.75" customHeight="1" x14ac:dyDescent="0.2">
      <c r="A230" s="81"/>
      <c r="B230" s="81"/>
      <c r="C230" s="81"/>
      <c r="D230" s="81"/>
      <c r="E230" s="81"/>
      <c r="F230" s="86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 spans="1:27" ht="18.75" customHeight="1" x14ac:dyDescent="0.2">
      <c r="A231" s="81"/>
      <c r="B231" s="81"/>
      <c r="C231" s="81"/>
      <c r="D231" s="81"/>
      <c r="E231" s="81"/>
      <c r="F231" s="86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 spans="1:27" ht="18.75" customHeight="1" x14ac:dyDescent="0.2">
      <c r="A232" s="81"/>
      <c r="B232" s="81"/>
      <c r="C232" s="81"/>
      <c r="D232" s="81"/>
      <c r="E232" s="81"/>
      <c r="F232" s="86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 spans="1:27" ht="18.75" customHeight="1" x14ac:dyDescent="0.2">
      <c r="A233" s="81"/>
      <c r="B233" s="81"/>
      <c r="C233" s="81"/>
      <c r="D233" s="81"/>
      <c r="E233" s="81"/>
      <c r="F233" s="86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 spans="1:27" ht="18.75" customHeight="1" x14ac:dyDescent="0.2">
      <c r="A234" s="81"/>
      <c r="B234" s="81"/>
      <c r="C234" s="81"/>
      <c r="D234" s="81"/>
      <c r="E234" s="81"/>
      <c r="F234" s="86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 spans="1:27" ht="18.75" customHeight="1" x14ac:dyDescent="0.2">
      <c r="A235" s="81"/>
      <c r="B235" s="81"/>
      <c r="C235" s="81"/>
      <c r="D235" s="81"/>
      <c r="E235" s="81"/>
      <c r="F235" s="86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 spans="1:27" ht="18.75" customHeight="1" x14ac:dyDescent="0.2">
      <c r="A236" s="81"/>
      <c r="B236" s="81"/>
      <c r="C236" s="81"/>
      <c r="D236" s="81"/>
      <c r="E236" s="81"/>
      <c r="F236" s="86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 spans="1:27" ht="18.75" customHeight="1" x14ac:dyDescent="0.2">
      <c r="A237" s="81"/>
      <c r="B237" s="81"/>
      <c r="C237" s="81"/>
      <c r="D237" s="81"/>
      <c r="E237" s="81"/>
      <c r="F237" s="86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 spans="1:27" ht="18.75" customHeight="1" x14ac:dyDescent="0.2">
      <c r="A238" s="81"/>
      <c r="B238" s="81"/>
      <c r="C238" s="81"/>
      <c r="D238" s="81"/>
      <c r="E238" s="81"/>
      <c r="F238" s="86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 spans="1:27" ht="18.75" customHeight="1" x14ac:dyDescent="0.2">
      <c r="A239" s="81"/>
      <c r="B239" s="81"/>
      <c r="C239" s="81"/>
      <c r="D239" s="81"/>
      <c r="E239" s="81"/>
      <c r="F239" s="86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 spans="1:27" ht="18.75" customHeight="1" x14ac:dyDescent="0.2">
      <c r="A240" s="81"/>
      <c r="B240" s="81"/>
      <c r="C240" s="81"/>
      <c r="D240" s="81"/>
      <c r="E240" s="81"/>
      <c r="F240" s="86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 spans="1:27" ht="18.75" customHeight="1" x14ac:dyDescent="0.2">
      <c r="A241" s="81"/>
      <c r="B241" s="81"/>
      <c r="C241" s="81"/>
      <c r="D241" s="81"/>
      <c r="E241" s="81"/>
      <c r="F241" s="86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 spans="1:27" ht="18.75" customHeight="1" x14ac:dyDescent="0.2">
      <c r="A242" s="81"/>
      <c r="B242" s="81"/>
      <c r="C242" s="81"/>
      <c r="D242" s="81"/>
      <c r="E242" s="81"/>
      <c r="F242" s="86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 spans="1:27" ht="18.75" customHeight="1" x14ac:dyDescent="0.2">
      <c r="A243" s="81"/>
      <c r="B243" s="81"/>
      <c r="C243" s="81"/>
      <c r="D243" s="81"/>
      <c r="E243" s="81"/>
      <c r="F243" s="86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 spans="1:27" ht="18.75" customHeight="1" x14ac:dyDescent="0.2">
      <c r="A244" s="81"/>
      <c r="B244" s="81"/>
      <c r="C244" s="81"/>
      <c r="D244" s="81"/>
      <c r="E244" s="81"/>
      <c r="F244" s="86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 spans="1:27" ht="18.75" customHeight="1" x14ac:dyDescent="0.2">
      <c r="A245" s="81"/>
      <c r="B245" s="81"/>
      <c r="C245" s="81"/>
      <c r="D245" s="81"/>
      <c r="E245" s="81"/>
      <c r="F245" s="86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 spans="1:27" ht="18.75" customHeight="1" x14ac:dyDescent="0.2">
      <c r="A246" s="81"/>
      <c r="B246" s="81"/>
      <c r="C246" s="81"/>
      <c r="D246" s="81"/>
      <c r="E246" s="81"/>
      <c r="F246" s="86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 spans="1:27" ht="18.75" customHeight="1" x14ac:dyDescent="0.2">
      <c r="A247" s="81"/>
      <c r="B247" s="81"/>
      <c r="C247" s="81"/>
      <c r="D247" s="81"/>
      <c r="E247" s="81"/>
      <c r="F247" s="86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 spans="1:27" ht="18.75" customHeight="1" x14ac:dyDescent="0.2">
      <c r="A248" s="81"/>
      <c r="B248" s="81"/>
      <c r="C248" s="81"/>
      <c r="D248" s="81"/>
      <c r="E248" s="81"/>
      <c r="F248" s="86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 spans="1:27" ht="18.75" customHeight="1" x14ac:dyDescent="0.2">
      <c r="A249" s="81"/>
      <c r="B249" s="81"/>
      <c r="C249" s="81"/>
      <c r="D249" s="81"/>
      <c r="E249" s="81"/>
      <c r="F249" s="86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 spans="1:27" ht="18.75" customHeight="1" x14ac:dyDescent="0.2">
      <c r="A250" s="81"/>
      <c r="B250" s="81"/>
      <c r="C250" s="81"/>
      <c r="D250" s="81"/>
      <c r="E250" s="81"/>
      <c r="F250" s="86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 spans="1:27" ht="18.75" customHeight="1" x14ac:dyDescent="0.2">
      <c r="A251" s="81"/>
      <c r="B251" s="81"/>
      <c r="C251" s="81"/>
      <c r="D251" s="81"/>
      <c r="E251" s="81"/>
      <c r="F251" s="86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 spans="1:27" ht="18.75" customHeight="1" x14ac:dyDescent="0.2">
      <c r="A252" s="81"/>
      <c r="B252" s="81"/>
      <c r="C252" s="81"/>
      <c r="D252" s="81"/>
      <c r="E252" s="81"/>
      <c r="F252" s="86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 spans="1:27" ht="18.75" customHeight="1" x14ac:dyDescent="0.2">
      <c r="A253" s="81"/>
      <c r="B253" s="81"/>
      <c r="C253" s="81"/>
      <c r="D253" s="81"/>
      <c r="E253" s="81"/>
      <c r="F253" s="86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 spans="1:27" ht="18.75" customHeight="1" x14ac:dyDescent="0.2">
      <c r="A254" s="81"/>
      <c r="B254" s="81"/>
      <c r="C254" s="81"/>
      <c r="D254" s="81"/>
      <c r="E254" s="81"/>
      <c r="F254" s="86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 spans="1:27" ht="18.75" customHeight="1" x14ac:dyDescent="0.2">
      <c r="A255" s="81"/>
      <c r="B255" s="81"/>
      <c r="C255" s="81"/>
      <c r="D255" s="81"/>
      <c r="E255" s="81"/>
      <c r="F255" s="86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 spans="1:27" ht="18.75" customHeight="1" x14ac:dyDescent="0.2">
      <c r="A256" s="81"/>
      <c r="B256" s="81"/>
      <c r="C256" s="81"/>
      <c r="D256" s="81"/>
      <c r="E256" s="81"/>
      <c r="F256" s="86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 spans="1:27" ht="18.75" customHeight="1" x14ac:dyDescent="0.2">
      <c r="A257" s="81"/>
      <c r="B257" s="81"/>
      <c r="C257" s="81"/>
      <c r="D257" s="81"/>
      <c r="E257" s="81"/>
      <c r="F257" s="86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 spans="1:27" ht="18.75" customHeight="1" x14ac:dyDescent="0.2">
      <c r="A258" s="81"/>
      <c r="B258" s="81"/>
      <c r="C258" s="81"/>
      <c r="D258" s="81"/>
      <c r="E258" s="81"/>
      <c r="F258" s="86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 spans="1:27" ht="18.75" customHeight="1" x14ac:dyDescent="0.2">
      <c r="A259" s="81"/>
      <c r="B259" s="81"/>
      <c r="C259" s="81"/>
      <c r="D259" s="81"/>
      <c r="E259" s="81"/>
      <c r="F259" s="86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 spans="1:27" ht="18.75" customHeight="1" x14ac:dyDescent="0.2">
      <c r="A260" s="81"/>
      <c r="B260" s="81"/>
      <c r="C260" s="81"/>
      <c r="D260" s="81"/>
      <c r="E260" s="81"/>
      <c r="F260" s="86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 spans="1:27" ht="18.75" customHeight="1" x14ac:dyDescent="0.2">
      <c r="A261" s="81"/>
      <c r="B261" s="81"/>
      <c r="C261" s="81"/>
      <c r="D261" s="81"/>
      <c r="E261" s="81"/>
      <c r="F261" s="86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 spans="1:27" ht="18.75" customHeight="1" x14ac:dyDescent="0.2">
      <c r="A262" s="81"/>
      <c r="B262" s="81"/>
      <c r="C262" s="81"/>
      <c r="D262" s="81"/>
      <c r="E262" s="81"/>
      <c r="F262" s="86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 spans="1:27" ht="18.75" customHeight="1" x14ac:dyDescent="0.2">
      <c r="A263" s="81"/>
      <c r="B263" s="81"/>
      <c r="C263" s="81"/>
      <c r="D263" s="81"/>
      <c r="E263" s="81"/>
      <c r="F263" s="86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 spans="1:27" ht="18.75" customHeight="1" x14ac:dyDescent="0.2">
      <c r="A264" s="81"/>
      <c r="B264" s="81"/>
      <c r="C264" s="81"/>
      <c r="D264" s="81"/>
      <c r="E264" s="81"/>
      <c r="F264" s="86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 spans="1:27" ht="18.75" customHeight="1" x14ac:dyDescent="0.2">
      <c r="A265" s="81"/>
      <c r="B265" s="81"/>
      <c r="C265" s="81"/>
      <c r="D265" s="81"/>
      <c r="E265" s="81"/>
      <c r="F265" s="86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 spans="1:27" ht="18.75" customHeight="1" x14ac:dyDescent="0.2">
      <c r="A266" s="81"/>
      <c r="B266" s="81"/>
      <c r="C266" s="81"/>
      <c r="D266" s="81"/>
      <c r="E266" s="81"/>
      <c r="F266" s="86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 spans="1:27" ht="18.75" customHeight="1" x14ac:dyDescent="0.2">
      <c r="A267" s="81"/>
      <c r="B267" s="81"/>
      <c r="C267" s="81"/>
      <c r="D267" s="81"/>
      <c r="E267" s="81"/>
      <c r="F267" s="86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 spans="1:27" ht="18.75" customHeight="1" x14ac:dyDescent="0.2">
      <c r="A268" s="81"/>
      <c r="B268" s="81"/>
      <c r="C268" s="81"/>
      <c r="D268" s="81"/>
      <c r="E268" s="81"/>
      <c r="F268" s="86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 spans="1:27" ht="18.75" customHeight="1" x14ac:dyDescent="0.2">
      <c r="A269" s="81"/>
      <c r="B269" s="81"/>
      <c r="C269" s="81"/>
      <c r="D269" s="81"/>
      <c r="E269" s="81"/>
      <c r="F269" s="86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 spans="1:27" ht="18.75" customHeight="1" x14ac:dyDescent="0.2">
      <c r="A270" s="81"/>
      <c r="B270" s="81"/>
      <c r="C270" s="81"/>
      <c r="D270" s="81"/>
      <c r="E270" s="81"/>
      <c r="F270" s="86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 spans="1:27" ht="18.75" customHeight="1" x14ac:dyDescent="0.2">
      <c r="A271" s="81"/>
      <c r="B271" s="81"/>
      <c r="C271" s="81"/>
      <c r="D271" s="81"/>
      <c r="E271" s="81"/>
      <c r="F271" s="86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 spans="1:27" ht="18.75" customHeight="1" x14ac:dyDescent="0.2">
      <c r="A272" s="81"/>
      <c r="B272" s="81"/>
      <c r="C272" s="81"/>
      <c r="D272" s="81"/>
      <c r="E272" s="81"/>
      <c r="F272" s="86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 spans="1:27" ht="18.75" customHeight="1" x14ac:dyDescent="0.2">
      <c r="A273" s="81"/>
      <c r="B273" s="81"/>
      <c r="C273" s="81"/>
      <c r="D273" s="81"/>
      <c r="E273" s="81"/>
      <c r="F273" s="86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 spans="1:27" ht="18.75" customHeight="1" x14ac:dyDescent="0.2">
      <c r="A274" s="81"/>
      <c r="B274" s="81"/>
      <c r="C274" s="81"/>
      <c r="D274" s="81"/>
      <c r="E274" s="81"/>
      <c r="F274" s="86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 spans="1:27" ht="18.75" customHeight="1" x14ac:dyDescent="0.2">
      <c r="A275" s="81"/>
      <c r="B275" s="81"/>
      <c r="C275" s="81"/>
      <c r="D275" s="81"/>
      <c r="E275" s="81"/>
      <c r="F275" s="86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 spans="1:27" ht="18.75" customHeight="1" x14ac:dyDescent="0.2">
      <c r="A276" s="81"/>
      <c r="B276" s="81"/>
      <c r="C276" s="81"/>
      <c r="D276" s="81"/>
      <c r="E276" s="81"/>
      <c r="F276" s="86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 spans="1:27" ht="18.75" customHeight="1" x14ac:dyDescent="0.2">
      <c r="A277" s="81"/>
      <c r="B277" s="81"/>
      <c r="C277" s="81"/>
      <c r="D277" s="81"/>
      <c r="E277" s="81"/>
      <c r="F277" s="86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 spans="1:27" ht="18.75" customHeight="1" x14ac:dyDescent="0.2">
      <c r="A278" s="81"/>
      <c r="B278" s="81"/>
      <c r="C278" s="81"/>
      <c r="D278" s="81"/>
      <c r="E278" s="81"/>
      <c r="F278" s="86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 spans="1:27" ht="18.75" customHeight="1" x14ac:dyDescent="0.2">
      <c r="A279" s="81"/>
      <c r="B279" s="81"/>
      <c r="C279" s="81"/>
      <c r="D279" s="81"/>
      <c r="E279" s="81"/>
      <c r="F279" s="86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 spans="1:27" ht="18.75" customHeight="1" x14ac:dyDescent="0.2">
      <c r="A280" s="81"/>
      <c r="B280" s="81"/>
      <c r="C280" s="81"/>
      <c r="D280" s="81"/>
      <c r="E280" s="81"/>
      <c r="F280" s="86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 spans="1:27" ht="18.75" customHeight="1" x14ac:dyDescent="0.2">
      <c r="A281" s="81"/>
      <c r="B281" s="81"/>
      <c r="C281" s="81"/>
      <c r="D281" s="81"/>
      <c r="E281" s="81"/>
      <c r="F281" s="86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 spans="1:27" ht="18.75" customHeight="1" x14ac:dyDescent="0.2">
      <c r="A282" s="81"/>
      <c r="B282" s="81"/>
      <c r="C282" s="81"/>
      <c r="D282" s="81"/>
      <c r="E282" s="81"/>
      <c r="F282" s="86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 spans="1:27" ht="18.75" customHeight="1" x14ac:dyDescent="0.2">
      <c r="A283" s="81"/>
      <c r="B283" s="81"/>
      <c r="C283" s="81"/>
      <c r="D283" s="81"/>
      <c r="E283" s="81"/>
      <c r="F283" s="86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 spans="1:27" ht="18.75" customHeight="1" x14ac:dyDescent="0.2">
      <c r="A284" s="81"/>
      <c r="B284" s="81"/>
      <c r="C284" s="81"/>
      <c r="D284" s="81"/>
      <c r="E284" s="81"/>
      <c r="F284" s="86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 spans="1:27" ht="18.75" customHeight="1" x14ac:dyDescent="0.2">
      <c r="A285" s="81"/>
      <c r="B285" s="81"/>
      <c r="C285" s="81"/>
      <c r="D285" s="81"/>
      <c r="E285" s="81"/>
      <c r="F285" s="86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 spans="1:27" ht="18.75" customHeight="1" x14ac:dyDescent="0.2">
      <c r="A286" s="81"/>
      <c r="B286" s="81"/>
      <c r="C286" s="81"/>
      <c r="D286" s="81"/>
      <c r="E286" s="81"/>
      <c r="F286" s="86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 spans="1:27" ht="18.75" customHeight="1" x14ac:dyDescent="0.2">
      <c r="A287" s="81"/>
      <c r="B287" s="81"/>
      <c r="C287" s="81"/>
      <c r="D287" s="81"/>
      <c r="E287" s="81"/>
      <c r="F287" s="86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 spans="1:27" ht="18.75" customHeight="1" x14ac:dyDescent="0.2">
      <c r="A288" s="81"/>
      <c r="B288" s="81"/>
      <c r="C288" s="81"/>
      <c r="D288" s="81"/>
      <c r="E288" s="81"/>
      <c r="F288" s="86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 spans="1:27" ht="18.75" customHeight="1" x14ac:dyDescent="0.2">
      <c r="A289" s="81"/>
      <c r="B289" s="81"/>
      <c r="C289" s="81"/>
      <c r="D289" s="81"/>
      <c r="E289" s="81"/>
      <c r="F289" s="86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 spans="1:27" ht="18.75" customHeight="1" x14ac:dyDescent="0.2">
      <c r="A290" s="81"/>
      <c r="B290" s="81"/>
      <c r="C290" s="81"/>
      <c r="D290" s="81"/>
      <c r="E290" s="81"/>
      <c r="F290" s="86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 spans="1:27" ht="18.75" customHeight="1" x14ac:dyDescent="0.2">
      <c r="A291" s="81"/>
      <c r="B291" s="81"/>
      <c r="C291" s="81"/>
      <c r="D291" s="81"/>
      <c r="E291" s="81"/>
      <c r="F291" s="86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 spans="1:27" ht="18.75" customHeight="1" x14ac:dyDescent="0.2">
      <c r="A292" s="81"/>
      <c r="B292" s="81"/>
      <c r="C292" s="81"/>
      <c r="D292" s="81"/>
      <c r="E292" s="81"/>
      <c r="F292" s="86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 spans="1:27" ht="18.75" customHeight="1" x14ac:dyDescent="0.2">
      <c r="A293" s="81"/>
      <c r="B293" s="81"/>
      <c r="C293" s="81"/>
      <c r="D293" s="81"/>
      <c r="E293" s="81"/>
      <c r="F293" s="86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 spans="1:27" ht="18.75" customHeight="1" x14ac:dyDescent="0.2">
      <c r="A294" s="81"/>
      <c r="B294" s="81"/>
      <c r="C294" s="81"/>
      <c r="D294" s="81"/>
      <c r="E294" s="81"/>
      <c r="F294" s="86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 spans="1:27" ht="18.75" customHeight="1" x14ac:dyDescent="0.2">
      <c r="A295" s="81"/>
      <c r="B295" s="81"/>
      <c r="C295" s="81"/>
      <c r="D295" s="81"/>
      <c r="E295" s="81"/>
      <c r="F295" s="86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 spans="1:27" ht="18.75" customHeight="1" x14ac:dyDescent="0.2">
      <c r="A296" s="81"/>
      <c r="B296" s="81"/>
      <c r="C296" s="81"/>
      <c r="D296" s="81"/>
      <c r="E296" s="81"/>
      <c r="F296" s="86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 spans="1:27" ht="18.75" customHeight="1" x14ac:dyDescent="0.2">
      <c r="A297" s="81"/>
      <c r="B297" s="81"/>
      <c r="C297" s="81"/>
      <c r="D297" s="81"/>
      <c r="E297" s="81"/>
      <c r="F297" s="86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 spans="1:27" ht="18.75" customHeight="1" x14ac:dyDescent="0.2">
      <c r="A298" s="81"/>
      <c r="B298" s="81"/>
      <c r="C298" s="81"/>
      <c r="D298" s="81"/>
      <c r="E298" s="81"/>
      <c r="F298" s="86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 spans="1:27" ht="18.75" customHeight="1" x14ac:dyDescent="0.2">
      <c r="A299" s="81"/>
      <c r="B299" s="81"/>
      <c r="C299" s="81"/>
      <c r="D299" s="81"/>
      <c r="E299" s="81"/>
      <c r="F299" s="86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 spans="1:27" ht="18.75" customHeight="1" x14ac:dyDescent="0.2">
      <c r="A300" s="81"/>
      <c r="B300" s="81"/>
      <c r="C300" s="81"/>
      <c r="D300" s="81"/>
      <c r="E300" s="81"/>
      <c r="F300" s="86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 spans="1:27" ht="18.75" customHeight="1" x14ac:dyDescent="0.2">
      <c r="A301" s="81"/>
      <c r="B301" s="81"/>
      <c r="C301" s="81"/>
      <c r="D301" s="81"/>
      <c r="E301" s="81"/>
      <c r="F301" s="86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 spans="1:27" ht="18.75" customHeight="1" x14ac:dyDescent="0.2">
      <c r="A302" s="81"/>
      <c r="B302" s="81"/>
      <c r="C302" s="81"/>
      <c r="D302" s="81"/>
      <c r="E302" s="81"/>
      <c r="F302" s="86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 spans="1:27" ht="18.75" customHeight="1" x14ac:dyDescent="0.2">
      <c r="A303" s="81"/>
      <c r="B303" s="81"/>
      <c r="C303" s="81"/>
      <c r="D303" s="81"/>
      <c r="E303" s="81"/>
      <c r="F303" s="86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 spans="1:27" ht="18.75" customHeight="1" x14ac:dyDescent="0.2">
      <c r="A304" s="81"/>
      <c r="B304" s="81"/>
      <c r="C304" s="81"/>
      <c r="D304" s="81"/>
      <c r="E304" s="81"/>
      <c r="F304" s="86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 spans="1:27" ht="18.75" customHeight="1" x14ac:dyDescent="0.2">
      <c r="A305" s="81"/>
      <c r="B305" s="81"/>
      <c r="C305" s="81"/>
      <c r="D305" s="81"/>
      <c r="E305" s="81"/>
      <c r="F305" s="86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 spans="1:27" ht="18.75" customHeight="1" x14ac:dyDescent="0.2">
      <c r="A306" s="81"/>
      <c r="B306" s="81"/>
      <c r="C306" s="81"/>
      <c r="D306" s="81"/>
      <c r="E306" s="81"/>
      <c r="F306" s="86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 spans="1:27" ht="18.75" customHeight="1" x14ac:dyDescent="0.2">
      <c r="A307" s="81"/>
      <c r="B307" s="81"/>
      <c r="C307" s="81"/>
      <c r="D307" s="81"/>
      <c r="E307" s="81"/>
      <c r="F307" s="86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 spans="1:27" ht="18.75" customHeight="1" x14ac:dyDescent="0.2">
      <c r="A308" s="81"/>
      <c r="B308" s="81"/>
      <c r="C308" s="81"/>
      <c r="D308" s="81"/>
      <c r="E308" s="81"/>
      <c r="F308" s="86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 spans="1:27" ht="18.75" customHeight="1" x14ac:dyDescent="0.2">
      <c r="A309" s="81"/>
      <c r="B309" s="81"/>
      <c r="C309" s="81"/>
      <c r="D309" s="81"/>
      <c r="E309" s="81"/>
      <c r="F309" s="86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 spans="1:27" ht="18.75" customHeight="1" x14ac:dyDescent="0.2">
      <c r="A310" s="81"/>
      <c r="B310" s="81"/>
      <c r="C310" s="81"/>
      <c r="D310" s="81"/>
      <c r="E310" s="81"/>
      <c r="F310" s="86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 spans="1:27" ht="18.75" customHeight="1" x14ac:dyDescent="0.2">
      <c r="A311" s="81"/>
      <c r="B311" s="81"/>
      <c r="C311" s="81"/>
      <c r="D311" s="81"/>
      <c r="E311" s="81"/>
      <c r="F311" s="86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 spans="1:27" ht="18.75" customHeight="1" x14ac:dyDescent="0.2">
      <c r="A312" s="81"/>
      <c r="B312" s="81"/>
      <c r="C312" s="81"/>
      <c r="D312" s="81"/>
      <c r="E312" s="81"/>
      <c r="F312" s="86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 spans="1:27" ht="18.75" customHeight="1" x14ac:dyDescent="0.2">
      <c r="A313" s="81"/>
      <c r="B313" s="81"/>
      <c r="C313" s="81"/>
      <c r="D313" s="81"/>
      <c r="E313" s="81"/>
      <c r="F313" s="86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 spans="1:27" ht="18.75" customHeight="1" x14ac:dyDescent="0.2">
      <c r="A314" s="81"/>
      <c r="B314" s="81"/>
      <c r="C314" s="81"/>
      <c r="D314" s="81"/>
      <c r="E314" s="81"/>
      <c r="F314" s="86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 spans="1:27" ht="18.75" customHeight="1" x14ac:dyDescent="0.2">
      <c r="A315" s="81"/>
      <c r="B315" s="81"/>
      <c r="C315" s="81"/>
      <c r="D315" s="81"/>
      <c r="E315" s="81"/>
      <c r="F315" s="86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 spans="1:27" ht="18.75" customHeight="1" x14ac:dyDescent="0.2">
      <c r="A316" s="81"/>
      <c r="B316" s="81"/>
      <c r="C316" s="81"/>
      <c r="D316" s="81"/>
      <c r="E316" s="81"/>
      <c r="F316" s="86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 spans="1:27" ht="18.75" customHeight="1" x14ac:dyDescent="0.2">
      <c r="A317" s="81"/>
      <c r="B317" s="81"/>
      <c r="C317" s="81"/>
      <c r="D317" s="81"/>
      <c r="E317" s="81"/>
      <c r="F317" s="86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 spans="1:27" ht="18.75" customHeight="1" x14ac:dyDescent="0.2">
      <c r="A318" s="81"/>
      <c r="B318" s="81"/>
      <c r="C318" s="81"/>
      <c r="D318" s="81"/>
      <c r="E318" s="81"/>
      <c r="F318" s="86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 spans="1:27" ht="18.75" customHeight="1" x14ac:dyDescent="0.2">
      <c r="A319" s="81"/>
      <c r="B319" s="81"/>
      <c r="C319" s="81"/>
      <c r="D319" s="81"/>
      <c r="E319" s="81"/>
      <c r="F319" s="86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 spans="1:27" ht="18.75" customHeight="1" x14ac:dyDescent="0.2">
      <c r="A320" s="81"/>
      <c r="B320" s="81"/>
      <c r="C320" s="81"/>
      <c r="D320" s="81"/>
      <c r="E320" s="81"/>
      <c r="F320" s="86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 spans="1:27" ht="18.75" customHeight="1" x14ac:dyDescent="0.2">
      <c r="A321" s="81"/>
      <c r="B321" s="81"/>
      <c r="C321" s="81"/>
      <c r="D321" s="81"/>
      <c r="E321" s="81"/>
      <c r="F321" s="86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 spans="1:27" ht="18.75" customHeight="1" x14ac:dyDescent="0.2">
      <c r="A322" s="81"/>
      <c r="B322" s="81"/>
      <c r="C322" s="81"/>
      <c r="D322" s="81"/>
      <c r="E322" s="81"/>
      <c r="F322" s="86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 spans="1:27" ht="18.75" customHeight="1" x14ac:dyDescent="0.2">
      <c r="A323" s="81"/>
      <c r="B323" s="81"/>
      <c r="C323" s="81"/>
      <c r="D323" s="81"/>
      <c r="E323" s="81"/>
      <c r="F323" s="86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 spans="1:27" ht="18.75" customHeight="1" x14ac:dyDescent="0.2">
      <c r="A324" s="81"/>
      <c r="B324" s="81"/>
      <c r="C324" s="81"/>
      <c r="D324" s="81"/>
      <c r="E324" s="81"/>
      <c r="F324" s="86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 spans="1:27" ht="18.75" customHeight="1" x14ac:dyDescent="0.2">
      <c r="A325" s="81"/>
      <c r="B325" s="81"/>
      <c r="C325" s="81"/>
      <c r="D325" s="81"/>
      <c r="E325" s="81"/>
      <c r="F325" s="86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 spans="1:27" ht="18.75" customHeight="1" x14ac:dyDescent="0.2">
      <c r="A326" s="81"/>
      <c r="B326" s="81"/>
      <c r="C326" s="81"/>
      <c r="D326" s="81"/>
      <c r="E326" s="81"/>
      <c r="F326" s="86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 spans="1:27" ht="18.75" customHeight="1" x14ac:dyDescent="0.2">
      <c r="A327" s="81"/>
      <c r="B327" s="81"/>
      <c r="C327" s="81"/>
      <c r="D327" s="81"/>
      <c r="E327" s="81"/>
      <c r="F327" s="86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 spans="1:27" ht="18.75" customHeight="1" x14ac:dyDescent="0.2">
      <c r="A328" s="81"/>
      <c r="B328" s="81"/>
      <c r="C328" s="81"/>
      <c r="D328" s="81"/>
      <c r="E328" s="81"/>
      <c r="F328" s="86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 spans="1:27" ht="18.75" customHeight="1" x14ac:dyDescent="0.2">
      <c r="A329" s="81"/>
      <c r="B329" s="81"/>
      <c r="C329" s="81"/>
      <c r="D329" s="81"/>
      <c r="E329" s="81"/>
      <c r="F329" s="86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 spans="1:27" ht="18.75" customHeight="1" x14ac:dyDescent="0.2">
      <c r="A330" s="81"/>
      <c r="B330" s="81"/>
      <c r="C330" s="81"/>
      <c r="D330" s="81"/>
      <c r="E330" s="81"/>
      <c r="F330" s="86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 spans="1:27" ht="18.75" customHeight="1" x14ac:dyDescent="0.2">
      <c r="A331" s="81"/>
      <c r="B331" s="81"/>
      <c r="C331" s="81"/>
      <c r="D331" s="81"/>
      <c r="E331" s="81"/>
      <c r="F331" s="86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 spans="1:27" ht="18.75" customHeight="1" x14ac:dyDescent="0.2">
      <c r="A332" s="81"/>
      <c r="B332" s="81"/>
      <c r="C332" s="81"/>
      <c r="D332" s="81"/>
      <c r="E332" s="81"/>
      <c r="F332" s="86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 spans="1:27" ht="18.75" customHeight="1" x14ac:dyDescent="0.2">
      <c r="A333" s="81"/>
      <c r="B333" s="81"/>
      <c r="C333" s="81"/>
      <c r="D333" s="81"/>
      <c r="E333" s="81"/>
      <c r="F333" s="86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 spans="1:27" ht="18.75" customHeight="1" x14ac:dyDescent="0.2">
      <c r="A334" s="81"/>
      <c r="B334" s="81"/>
      <c r="C334" s="81"/>
      <c r="D334" s="81"/>
      <c r="E334" s="81"/>
      <c r="F334" s="86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 spans="1:27" ht="18.75" customHeight="1" x14ac:dyDescent="0.2">
      <c r="A335" s="81"/>
      <c r="B335" s="81"/>
      <c r="C335" s="81"/>
      <c r="D335" s="81"/>
      <c r="E335" s="81"/>
      <c r="F335" s="86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 spans="1:27" ht="18.75" customHeight="1" x14ac:dyDescent="0.2">
      <c r="A336" s="81"/>
      <c r="B336" s="81"/>
      <c r="C336" s="81"/>
      <c r="D336" s="81"/>
      <c r="E336" s="81"/>
      <c r="F336" s="86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 spans="1:27" ht="18.75" customHeight="1" x14ac:dyDescent="0.2">
      <c r="A337" s="81"/>
      <c r="B337" s="81"/>
      <c r="C337" s="81"/>
      <c r="D337" s="81"/>
      <c r="E337" s="81"/>
      <c r="F337" s="86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 spans="1:27" ht="18.75" customHeight="1" x14ac:dyDescent="0.2">
      <c r="A338" s="81"/>
      <c r="B338" s="81"/>
      <c r="C338" s="81"/>
      <c r="D338" s="81"/>
      <c r="E338" s="81"/>
      <c r="F338" s="86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 spans="1:27" ht="18.75" customHeight="1" x14ac:dyDescent="0.2">
      <c r="A339" s="81"/>
      <c r="B339" s="81"/>
      <c r="C339" s="81"/>
      <c r="D339" s="81"/>
      <c r="E339" s="81"/>
      <c r="F339" s="86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 spans="1:27" ht="18.75" customHeight="1" x14ac:dyDescent="0.2">
      <c r="A340" s="81"/>
      <c r="B340" s="81"/>
      <c r="C340" s="81"/>
      <c r="D340" s="81"/>
      <c r="E340" s="81"/>
      <c r="F340" s="86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 spans="1:27" ht="18.75" customHeight="1" x14ac:dyDescent="0.2">
      <c r="A341" s="81"/>
      <c r="B341" s="81"/>
      <c r="C341" s="81"/>
      <c r="D341" s="81"/>
      <c r="E341" s="81"/>
      <c r="F341" s="86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 spans="1:27" ht="18.75" customHeight="1" x14ac:dyDescent="0.2">
      <c r="A342" s="81"/>
      <c r="B342" s="81"/>
      <c r="C342" s="81"/>
      <c r="D342" s="81"/>
      <c r="E342" s="81"/>
      <c r="F342" s="86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 spans="1:27" ht="18.75" customHeight="1" x14ac:dyDescent="0.2">
      <c r="A343" s="81"/>
      <c r="B343" s="81"/>
      <c r="C343" s="81"/>
      <c r="D343" s="81"/>
      <c r="E343" s="81"/>
      <c r="F343" s="86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 spans="1:27" ht="18.75" customHeight="1" x14ac:dyDescent="0.2">
      <c r="A344" s="81"/>
      <c r="B344" s="81"/>
      <c r="C344" s="81"/>
      <c r="D344" s="81"/>
      <c r="E344" s="81"/>
      <c r="F344" s="86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 spans="1:27" ht="18.75" customHeight="1" x14ac:dyDescent="0.2">
      <c r="A345" s="81"/>
      <c r="B345" s="81"/>
      <c r="C345" s="81"/>
      <c r="D345" s="81"/>
      <c r="E345" s="81"/>
      <c r="F345" s="86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 spans="1:27" ht="18.75" customHeight="1" x14ac:dyDescent="0.2">
      <c r="A346" s="81"/>
      <c r="B346" s="81"/>
      <c r="C346" s="81"/>
      <c r="D346" s="81"/>
      <c r="E346" s="81"/>
      <c r="F346" s="86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 spans="1:27" ht="18.75" customHeight="1" x14ac:dyDescent="0.2">
      <c r="A347" s="81"/>
      <c r="B347" s="81"/>
      <c r="C347" s="81"/>
      <c r="D347" s="81"/>
      <c r="E347" s="81"/>
      <c r="F347" s="86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 spans="1:27" ht="18.75" customHeight="1" x14ac:dyDescent="0.2">
      <c r="A348" s="81"/>
      <c r="B348" s="81"/>
      <c r="C348" s="81"/>
      <c r="D348" s="81"/>
      <c r="E348" s="81"/>
      <c r="F348" s="86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 spans="1:27" ht="18.75" customHeight="1" x14ac:dyDescent="0.2">
      <c r="A349" s="81"/>
      <c r="B349" s="81"/>
      <c r="C349" s="81"/>
      <c r="D349" s="81"/>
      <c r="E349" s="81"/>
      <c r="F349" s="86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 spans="1:27" ht="18.75" customHeight="1" x14ac:dyDescent="0.2">
      <c r="A350" s="81"/>
      <c r="B350" s="81"/>
      <c r="C350" s="81"/>
      <c r="D350" s="81"/>
      <c r="E350" s="81"/>
      <c r="F350" s="86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 spans="1:27" ht="18.75" customHeight="1" x14ac:dyDescent="0.2">
      <c r="A351" s="81"/>
      <c r="B351" s="81"/>
      <c r="C351" s="81"/>
      <c r="D351" s="81"/>
      <c r="E351" s="81"/>
      <c r="F351" s="86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 spans="1:27" ht="18.75" customHeight="1" x14ac:dyDescent="0.2">
      <c r="A352" s="81"/>
      <c r="B352" s="81"/>
      <c r="C352" s="81"/>
      <c r="D352" s="81"/>
      <c r="E352" s="81"/>
      <c r="F352" s="86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 spans="1:27" ht="18.75" customHeight="1" x14ac:dyDescent="0.2">
      <c r="A353" s="81"/>
      <c r="B353" s="81"/>
      <c r="C353" s="81"/>
      <c r="D353" s="81"/>
      <c r="E353" s="81"/>
      <c r="F353" s="86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 spans="1:27" ht="18.75" customHeight="1" x14ac:dyDescent="0.2">
      <c r="A354" s="81"/>
      <c r="B354" s="81"/>
      <c r="C354" s="81"/>
      <c r="D354" s="81"/>
      <c r="E354" s="81"/>
      <c r="F354" s="86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 spans="1:27" ht="18.75" customHeight="1" x14ac:dyDescent="0.2">
      <c r="A355" s="81"/>
      <c r="B355" s="81"/>
      <c r="C355" s="81"/>
      <c r="D355" s="81"/>
      <c r="E355" s="81"/>
      <c r="F355" s="86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 spans="1:27" ht="18.75" customHeight="1" x14ac:dyDescent="0.2">
      <c r="A356" s="81"/>
      <c r="B356" s="81"/>
      <c r="C356" s="81"/>
      <c r="D356" s="81"/>
      <c r="E356" s="81"/>
      <c r="F356" s="86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 spans="1:27" ht="18.75" customHeight="1" x14ac:dyDescent="0.2">
      <c r="A357" s="81"/>
      <c r="B357" s="81"/>
      <c r="C357" s="81"/>
      <c r="D357" s="81"/>
      <c r="E357" s="81"/>
      <c r="F357" s="86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 spans="1:27" ht="18.75" customHeight="1" x14ac:dyDescent="0.2">
      <c r="A358" s="81"/>
      <c r="B358" s="81"/>
      <c r="C358" s="81"/>
      <c r="D358" s="81"/>
      <c r="E358" s="81"/>
      <c r="F358" s="86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 spans="1:27" ht="18.75" customHeight="1" x14ac:dyDescent="0.2">
      <c r="A359" s="81"/>
      <c r="B359" s="81"/>
      <c r="C359" s="81"/>
      <c r="D359" s="81"/>
      <c r="E359" s="81"/>
      <c r="F359" s="86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 spans="1:27" ht="18.75" customHeight="1" x14ac:dyDescent="0.2">
      <c r="A360" s="81"/>
      <c r="B360" s="81"/>
      <c r="C360" s="81"/>
      <c r="D360" s="81"/>
      <c r="E360" s="81"/>
      <c r="F360" s="86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 spans="1:27" ht="18.75" customHeight="1" x14ac:dyDescent="0.2">
      <c r="A361" s="81"/>
      <c r="B361" s="81"/>
      <c r="C361" s="81"/>
      <c r="D361" s="81"/>
      <c r="E361" s="81"/>
      <c r="F361" s="86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 spans="1:27" ht="18.75" customHeight="1" x14ac:dyDescent="0.2">
      <c r="A362" s="81"/>
      <c r="B362" s="81"/>
      <c r="C362" s="81"/>
      <c r="D362" s="81"/>
      <c r="E362" s="81"/>
      <c r="F362" s="86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 spans="1:27" ht="18.75" customHeight="1" x14ac:dyDescent="0.2">
      <c r="A363" s="81"/>
      <c r="B363" s="81"/>
      <c r="C363" s="81"/>
      <c r="D363" s="81"/>
      <c r="E363" s="81"/>
      <c r="F363" s="86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 spans="1:27" ht="18.75" customHeight="1" x14ac:dyDescent="0.2">
      <c r="A364" s="81"/>
      <c r="B364" s="81"/>
      <c r="C364" s="81"/>
      <c r="D364" s="81"/>
      <c r="E364" s="81"/>
      <c r="F364" s="86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 spans="1:27" ht="18.75" customHeight="1" x14ac:dyDescent="0.2">
      <c r="A365" s="81"/>
      <c r="B365" s="81"/>
      <c r="C365" s="81"/>
      <c r="D365" s="81"/>
      <c r="E365" s="81"/>
      <c r="F365" s="86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 spans="1:27" ht="18.75" customHeight="1" x14ac:dyDescent="0.2">
      <c r="A366" s="81"/>
      <c r="B366" s="81"/>
      <c r="C366" s="81"/>
      <c r="D366" s="81"/>
      <c r="E366" s="81"/>
      <c r="F366" s="86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 spans="1:27" ht="18.75" customHeight="1" x14ac:dyDescent="0.2">
      <c r="A367" s="81"/>
      <c r="B367" s="81"/>
      <c r="C367" s="81"/>
      <c r="D367" s="81"/>
      <c r="E367" s="81"/>
      <c r="F367" s="86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 spans="1:27" ht="18.75" customHeight="1" x14ac:dyDescent="0.2">
      <c r="A368" s="81"/>
      <c r="B368" s="81"/>
      <c r="C368" s="81"/>
      <c r="D368" s="81"/>
      <c r="E368" s="81"/>
      <c r="F368" s="86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 spans="1:27" ht="18.75" customHeight="1" x14ac:dyDescent="0.2">
      <c r="A369" s="81"/>
      <c r="B369" s="81"/>
      <c r="C369" s="81"/>
      <c r="D369" s="81"/>
      <c r="E369" s="81"/>
      <c r="F369" s="86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 spans="1:27" ht="18.75" customHeight="1" x14ac:dyDescent="0.2">
      <c r="A370" s="81"/>
      <c r="B370" s="81"/>
      <c r="C370" s="81"/>
      <c r="D370" s="81"/>
      <c r="E370" s="81"/>
      <c r="F370" s="86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 spans="1:27" ht="18.75" customHeight="1" x14ac:dyDescent="0.2">
      <c r="A371" s="81"/>
      <c r="B371" s="81"/>
      <c r="C371" s="81"/>
      <c r="D371" s="81"/>
      <c r="E371" s="81"/>
      <c r="F371" s="86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 spans="1:27" ht="18.75" customHeight="1" x14ac:dyDescent="0.2">
      <c r="A372" s="81"/>
      <c r="B372" s="81"/>
      <c r="C372" s="81"/>
      <c r="D372" s="81"/>
      <c r="E372" s="81"/>
      <c r="F372" s="86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 spans="1:27" ht="18.75" customHeight="1" x14ac:dyDescent="0.2">
      <c r="A373" s="81"/>
      <c r="B373" s="81"/>
      <c r="C373" s="81"/>
      <c r="D373" s="81"/>
      <c r="E373" s="81"/>
      <c r="F373" s="86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 spans="1:27" ht="18.75" customHeight="1" x14ac:dyDescent="0.2">
      <c r="A374" s="81"/>
      <c r="B374" s="81"/>
      <c r="C374" s="81"/>
      <c r="D374" s="81"/>
      <c r="E374" s="81"/>
      <c r="F374" s="86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 spans="1:27" ht="18.75" customHeight="1" x14ac:dyDescent="0.2">
      <c r="A375" s="81"/>
      <c r="B375" s="81"/>
      <c r="C375" s="81"/>
      <c r="D375" s="81"/>
      <c r="E375" s="81"/>
      <c r="F375" s="86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 spans="1:27" ht="18.75" customHeight="1" x14ac:dyDescent="0.2">
      <c r="A376" s="81"/>
      <c r="B376" s="81"/>
      <c r="C376" s="81"/>
      <c r="D376" s="81"/>
      <c r="E376" s="81"/>
      <c r="F376" s="86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 spans="1:27" ht="18.75" customHeight="1" x14ac:dyDescent="0.2">
      <c r="A377" s="81"/>
      <c r="B377" s="81"/>
      <c r="C377" s="81"/>
      <c r="D377" s="81"/>
      <c r="E377" s="81"/>
      <c r="F377" s="86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 spans="1:27" ht="18.75" customHeight="1" x14ac:dyDescent="0.2">
      <c r="A378" s="81"/>
      <c r="B378" s="81"/>
      <c r="C378" s="81"/>
      <c r="D378" s="81"/>
      <c r="E378" s="81"/>
      <c r="F378" s="86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 spans="1:27" ht="18.75" customHeight="1" x14ac:dyDescent="0.2">
      <c r="A379" s="81"/>
      <c r="B379" s="81"/>
      <c r="C379" s="81"/>
      <c r="D379" s="81"/>
      <c r="E379" s="81"/>
      <c r="F379" s="86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 spans="1:27" ht="18.75" customHeight="1" x14ac:dyDescent="0.2">
      <c r="A380" s="81"/>
      <c r="B380" s="81"/>
      <c r="C380" s="81"/>
      <c r="D380" s="81"/>
      <c r="E380" s="81"/>
      <c r="F380" s="86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 spans="1:27" ht="18.75" customHeight="1" x14ac:dyDescent="0.2">
      <c r="A381" s="81"/>
      <c r="B381" s="81"/>
      <c r="C381" s="81"/>
      <c r="D381" s="81"/>
      <c r="E381" s="81"/>
      <c r="F381" s="86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 spans="1:27" ht="18.75" customHeight="1" x14ac:dyDescent="0.2">
      <c r="A382" s="81"/>
      <c r="B382" s="81"/>
      <c r="C382" s="81"/>
      <c r="D382" s="81"/>
      <c r="E382" s="81"/>
      <c r="F382" s="86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 spans="1:27" ht="18.75" customHeight="1" x14ac:dyDescent="0.2">
      <c r="A383" s="81"/>
      <c r="B383" s="81"/>
      <c r="C383" s="81"/>
      <c r="D383" s="81"/>
      <c r="E383" s="81"/>
      <c r="F383" s="86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 spans="1:27" ht="18.75" customHeight="1" x14ac:dyDescent="0.2">
      <c r="A384" s="81"/>
      <c r="B384" s="81"/>
      <c r="C384" s="81"/>
      <c r="D384" s="81"/>
      <c r="E384" s="81"/>
      <c r="F384" s="86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 spans="1:27" ht="18.75" customHeight="1" x14ac:dyDescent="0.2">
      <c r="A385" s="81"/>
      <c r="B385" s="81"/>
      <c r="C385" s="81"/>
      <c r="D385" s="81"/>
      <c r="E385" s="81"/>
      <c r="F385" s="86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 spans="1:27" ht="18.75" customHeight="1" x14ac:dyDescent="0.2">
      <c r="A386" s="81"/>
      <c r="B386" s="81"/>
      <c r="C386" s="81"/>
      <c r="D386" s="81"/>
      <c r="E386" s="81"/>
      <c r="F386" s="86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 spans="1:27" ht="18.75" customHeight="1" x14ac:dyDescent="0.2">
      <c r="A387" s="81"/>
      <c r="B387" s="81"/>
      <c r="C387" s="81"/>
      <c r="D387" s="81"/>
      <c r="E387" s="81"/>
      <c r="F387" s="86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 spans="1:27" ht="18.75" customHeight="1" x14ac:dyDescent="0.2">
      <c r="A388" s="81"/>
      <c r="B388" s="81"/>
      <c r="C388" s="81"/>
      <c r="D388" s="81"/>
      <c r="E388" s="81"/>
      <c r="F388" s="86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 spans="1:27" ht="18.75" customHeight="1" x14ac:dyDescent="0.2">
      <c r="A389" s="81"/>
      <c r="B389" s="81"/>
      <c r="C389" s="81"/>
      <c r="D389" s="81"/>
      <c r="E389" s="81"/>
      <c r="F389" s="86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 spans="1:27" ht="18.75" customHeight="1" x14ac:dyDescent="0.2">
      <c r="A390" s="81"/>
      <c r="B390" s="81"/>
      <c r="C390" s="81"/>
      <c r="D390" s="81"/>
      <c r="E390" s="81"/>
      <c r="F390" s="86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 spans="1:27" ht="18.75" customHeight="1" x14ac:dyDescent="0.2">
      <c r="A391" s="81"/>
      <c r="B391" s="81"/>
      <c r="C391" s="81"/>
      <c r="D391" s="81"/>
      <c r="E391" s="81"/>
      <c r="F391" s="86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 spans="1:27" ht="18.75" customHeight="1" x14ac:dyDescent="0.2">
      <c r="A392" s="81"/>
      <c r="B392" s="81"/>
      <c r="C392" s="81"/>
      <c r="D392" s="81"/>
      <c r="E392" s="81"/>
      <c r="F392" s="86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 spans="1:27" ht="18.75" customHeight="1" x14ac:dyDescent="0.2">
      <c r="A393" s="81"/>
      <c r="B393" s="81"/>
      <c r="C393" s="81"/>
      <c r="D393" s="81"/>
      <c r="E393" s="81"/>
      <c r="F393" s="86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 spans="1:27" ht="18.75" customHeight="1" x14ac:dyDescent="0.2">
      <c r="A394" s="81"/>
      <c r="B394" s="81"/>
      <c r="C394" s="81"/>
      <c r="D394" s="81"/>
      <c r="E394" s="81"/>
      <c r="F394" s="86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 spans="1:27" ht="18.75" customHeight="1" x14ac:dyDescent="0.2">
      <c r="A395" s="81"/>
      <c r="B395" s="81"/>
      <c r="C395" s="81"/>
      <c r="D395" s="81"/>
      <c r="E395" s="81"/>
      <c r="F395" s="86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 spans="1:27" ht="18.75" customHeight="1" x14ac:dyDescent="0.2">
      <c r="A396" s="81"/>
      <c r="B396" s="81"/>
      <c r="C396" s="81"/>
      <c r="D396" s="81"/>
      <c r="E396" s="81"/>
      <c r="F396" s="86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 spans="1:27" ht="18.75" customHeight="1" x14ac:dyDescent="0.2">
      <c r="A397" s="81"/>
      <c r="B397" s="81"/>
      <c r="C397" s="81"/>
      <c r="D397" s="81"/>
      <c r="E397" s="81"/>
      <c r="F397" s="86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 spans="1:27" ht="18.75" customHeight="1" x14ac:dyDescent="0.2">
      <c r="A398" s="81"/>
      <c r="B398" s="81"/>
      <c r="C398" s="81"/>
      <c r="D398" s="81"/>
      <c r="E398" s="81"/>
      <c r="F398" s="86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 spans="1:27" ht="18.75" customHeight="1" x14ac:dyDescent="0.2">
      <c r="A399" s="81"/>
      <c r="B399" s="81"/>
      <c r="C399" s="81"/>
      <c r="D399" s="81"/>
      <c r="E399" s="81"/>
      <c r="F399" s="86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 spans="1:27" ht="18.75" customHeight="1" x14ac:dyDescent="0.2">
      <c r="A400" s="81"/>
      <c r="B400" s="81"/>
      <c r="C400" s="81"/>
      <c r="D400" s="81"/>
      <c r="E400" s="81"/>
      <c r="F400" s="86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 spans="1:27" ht="18.75" customHeight="1" x14ac:dyDescent="0.2">
      <c r="A401" s="81"/>
      <c r="B401" s="81"/>
      <c r="C401" s="81"/>
      <c r="D401" s="81"/>
      <c r="E401" s="81"/>
      <c r="F401" s="86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 spans="1:27" ht="18.75" customHeight="1" x14ac:dyDescent="0.2">
      <c r="A402" s="81"/>
      <c r="B402" s="81"/>
      <c r="C402" s="81"/>
      <c r="D402" s="81"/>
      <c r="E402" s="81"/>
      <c r="F402" s="86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 spans="1:27" ht="18.75" customHeight="1" x14ac:dyDescent="0.2">
      <c r="A403" s="81"/>
      <c r="B403" s="81"/>
      <c r="C403" s="81"/>
      <c r="D403" s="81"/>
      <c r="E403" s="81"/>
      <c r="F403" s="86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 spans="1:27" ht="18.75" customHeight="1" x14ac:dyDescent="0.2">
      <c r="A404" s="81"/>
      <c r="B404" s="81"/>
      <c r="C404" s="81"/>
      <c r="D404" s="81"/>
      <c r="E404" s="81"/>
      <c r="F404" s="86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 spans="1:27" ht="18.75" customHeight="1" x14ac:dyDescent="0.2">
      <c r="A405" s="81"/>
      <c r="B405" s="81"/>
      <c r="C405" s="81"/>
      <c r="D405" s="81"/>
      <c r="E405" s="81"/>
      <c r="F405" s="86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 spans="1:27" ht="18.75" customHeight="1" x14ac:dyDescent="0.2">
      <c r="A406" s="81"/>
      <c r="B406" s="81"/>
      <c r="C406" s="81"/>
      <c r="D406" s="81"/>
      <c r="E406" s="81"/>
      <c r="F406" s="86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 spans="1:27" ht="18.75" customHeight="1" x14ac:dyDescent="0.2">
      <c r="A407" s="81"/>
      <c r="B407" s="81"/>
      <c r="C407" s="81"/>
      <c r="D407" s="81"/>
      <c r="E407" s="81"/>
      <c r="F407" s="86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 spans="1:27" ht="18.75" customHeight="1" x14ac:dyDescent="0.2">
      <c r="A408" s="81"/>
      <c r="B408" s="81"/>
      <c r="C408" s="81"/>
      <c r="D408" s="81"/>
      <c r="E408" s="81"/>
      <c r="F408" s="86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 spans="1:27" ht="18.75" customHeight="1" x14ac:dyDescent="0.2">
      <c r="A409" s="81"/>
      <c r="B409" s="81"/>
      <c r="C409" s="81"/>
      <c r="D409" s="81"/>
      <c r="E409" s="81"/>
      <c r="F409" s="86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 spans="1:27" ht="18.75" customHeight="1" x14ac:dyDescent="0.2">
      <c r="A410" s="81"/>
      <c r="B410" s="81"/>
      <c r="C410" s="81"/>
      <c r="D410" s="81"/>
      <c r="E410" s="81"/>
      <c r="F410" s="86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 spans="1:27" ht="18.75" customHeight="1" x14ac:dyDescent="0.2">
      <c r="A411" s="81"/>
      <c r="B411" s="81"/>
      <c r="C411" s="81"/>
      <c r="D411" s="81"/>
      <c r="E411" s="81"/>
      <c r="F411" s="86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 spans="1:27" ht="18.75" customHeight="1" x14ac:dyDescent="0.2">
      <c r="A412" s="81"/>
      <c r="B412" s="81"/>
      <c r="C412" s="81"/>
      <c r="D412" s="81"/>
      <c r="E412" s="81"/>
      <c r="F412" s="86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 spans="1:27" ht="18.75" customHeight="1" x14ac:dyDescent="0.2">
      <c r="A413" s="81"/>
      <c r="B413" s="81"/>
      <c r="C413" s="81"/>
      <c r="D413" s="81"/>
      <c r="E413" s="81"/>
      <c r="F413" s="86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 spans="1:27" ht="18.75" customHeight="1" x14ac:dyDescent="0.2">
      <c r="A414" s="81"/>
      <c r="B414" s="81"/>
      <c r="C414" s="81"/>
      <c r="D414" s="81"/>
      <c r="E414" s="81"/>
      <c r="F414" s="86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 spans="1:27" ht="18.75" customHeight="1" x14ac:dyDescent="0.2">
      <c r="A415" s="81"/>
      <c r="B415" s="81"/>
      <c r="C415" s="81"/>
      <c r="D415" s="81"/>
      <c r="E415" s="81"/>
      <c r="F415" s="86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 spans="1:27" ht="18.75" customHeight="1" x14ac:dyDescent="0.2">
      <c r="A416" s="81"/>
      <c r="B416" s="81"/>
      <c r="C416" s="81"/>
      <c r="D416" s="81"/>
      <c r="E416" s="81"/>
      <c r="F416" s="86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 spans="1:27" ht="18.75" customHeight="1" x14ac:dyDescent="0.2">
      <c r="A417" s="81"/>
      <c r="B417" s="81"/>
      <c r="C417" s="81"/>
      <c r="D417" s="81"/>
      <c r="E417" s="81"/>
      <c r="F417" s="86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 spans="1:27" ht="18.75" customHeight="1" x14ac:dyDescent="0.2">
      <c r="A418" s="81"/>
      <c r="B418" s="81"/>
      <c r="C418" s="81"/>
      <c r="D418" s="81"/>
      <c r="E418" s="81"/>
      <c r="F418" s="86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 spans="1:27" ht="18.75" customHeight="1" x14ac:dyDescent="0.2">
      <c r="A419" s="81"/>
      <c r="B419" s="81"/>
      <c r="C419" s="81"/>
      <c r="D419" s="81"/>
      <c r="E419" s="81"/>
      <c r="F419" s="86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 spans="1:27" ht="18.75" customHeight="1" x14ac:dyDescent="0.2">
      <c r="A420" s="81"/>
      <c r="B420" s="81"/>
      <c r="C420" s="81"/>
      <c r="D420" s="81"/>
      <c r="E420" s="81"/>
      <c r="F420" s="86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 spans="1:27" ht="18.75" customHeight="1" x14ac:dyDescent="0.2">
      <c r="A421" s="81"/>
      <c r="B421" s="81"/>
      <c r="C421" s="81"/>
      <c r="D421" s="81"/>
      <c r="E421" s="81"/>
      <c r="F421" s="86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 spans="1:27" ht="18.75" customHeight="1" x14ac:dyDescent="0.2">
      <c r="A422" s="81"/>
      <c r="B422" s="81"/>
      <c r="C422" s="81"/>
      <c r="D422" s="81"/>
      <c r="E422" s="81"/>
      <c r="F422" s="86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 spans="1:27" ht="18.75" customHeight="1" x14ac:dyDescent="0.2">
      <c r="A423" s="81"/>
      <c r="B423" s="81"/>
      <c r="C423" s="81"/>
      <c r="D423" s="81"/>
      <c r="E423" s="81"/>
      <c r="F423" s="86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 spans="1:27" ht="18.75" customHeight="1" x14ac:dyDescent="0.2">
      <c r="A424" s="81"/>
      <c r="B424" s="81"/>
      <c r="C424" s="81"/>
      <c r="D424" s="81"/>
      <c r="E424" s="81"/>
      <c r="F424" s="86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 spans="1:27" ht="18.75" customHeight="1" x14ac:dyDescent="0.2">
      <c r="A425" s="81"/>
      <c r="B425" s="81"/>
      <c r="C425" s="81"/>
      <c r="D425" s="81"/>
      <c r="E425" s="81"/>
      <c r="F425" s="86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 spans="1:27" ht="18.75" customHeight="1" x14ac:dyDescent="0.2">
      <c r="A426" s="81"/>
      <c r="B426" s="81"/>
      <c r="C426" s="81"/>
      <c r="D426" s="81"/>
      <c r="E426" s="81"/>
      <c r="F426" s="86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 spans="1:27" ht="18.75" customHeight="1" x14ac:dyDescent="0.2">
      <c r="A427" s="81"/>
      <c r="B427" s="81"/>
      <c r="C427" s="81"/>
      <c r="D427" s="81"/>
      <c r="E427" s="81"/>
      <c r="F427" s="86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 spans="1:27" ht="18.75" customHeight="1" x14ac:dyDescent="0.2">
      <c r="A428" s="81"/>
      <c r="B428" s="81"/>
      <c r="C428" s="81"/>
      <c r="D428" s="81"/>
      <c r="E428" s="81"/>
      <c r="F428" s="86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 spans="1:27" ht="18.75" customHeight="1" x14ac:dyDescent="0.2">
      <c r="A429" s="81"/>
      <c r="B429" s="81"/>
      <c r="C429" s="81"/>
      <c r="D429" s="81"/>
      <c r="E429" s="81"/>
      <c r="F429" s="86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 spans="1:27" ht="18.75" customHeight="1" x14ac:dyDescent="0.2">
      <c r="A430" s="81"/>
      <c r="B430" s="81"/>
      <c r="C430" s="81"/>
      <c r="D430" s="81"/>
      <c r="E430" s="81"/>
      <c r="F430" s="86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 spans="1:27" ht="18.75" customHeight="1" x14ac:dyDescent="0.2">
      <c r="A431" s="81"/>
      <c r="B431" s="81"/>
      <c r="C431" s="81"/>
      <c r="D431" s="81"/>
      <c r="E431" s="81"/>
      <c r="F431" s="86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 spans="1:27" ht="18.75" customHeight="1" x14ac:dyDescent="0.2">
      <c r="A432" s="81"/>
      <c r="B432" s="81"/>
      <c r="C432" s="81"/>
      <c r="D432" s="81"/>
      <c r="E432" s="81"/>
      <c r="F432" s="86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 spans="1:27" ht="18.75" customHeight="1" x14ac:dyDescent="0.2">
      <c r="A433" s="81"/>
      <c r="B433" s="81"/>
      <c r="C433" s="81"/>
      <c r="D433" s="81"/>
      <c r="E433" s="81"/>
      <c r="F433" s="86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 spans="1:27" ht="18.75" customHeight="1" x14ac:dyDescent="0.2">
      <c r="A434" s="81"/>
      <c r="B434" s="81"/>
      <c r="C434" s="81"/>
      <c r="D434" s="81"/>
      <c r="E434" s="81"/>
      <c r="F434" s="86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 spans="1:27" ht="18.75" customHeight="1" x14ac:dyDescent="0.2">
      <c r="A435" s="81"/>
      <c r="B435" s="81"/>
      <c r="C435" s="81"/>
      <c r="D435" s="81"/>
      <c r="E435" s="81"/>
      <c r="F435" s="86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 spans="1:27" ht="18.75" customHeight="1" x14ac:dyDescent="0.2">
      <c r="A436" s="81"/>
      <c r="B436" s="81"/>
      <c r="C436" s="81"/>
      <c r="D436" s="81"/>
      <c r="E436" s="81"/>
      <c r="F436" s="86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 spans="1:27" ht="18.75" customHeight="1" x14ac:dyDescent="0.2">
      <c r="A437" s="81"/>
      <c r="B437" s="81"/>
      <c r="C437" s="81"/>
      <c r="D437" s="81"/>
      <c r="E437" s="81"/>
      <c r="F437" s="86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 spans="1:27" ht="18.75" customHeight="1" x14ac:dyDescent="0.2">
      <c r="A438" s="81"/>
      <c r="B438" s="81"/>
      <c r="C438" s="81"/>
      <c r="D438" s="81"/>
      <c r="E438" s="81"/>
      <c r="F438" s="86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 spans="1:27" ht="18.75" customHeight="1" x14ac:dyDescent="0.2">
      <c r="A439" s="81"/>
      <c r="B439" s="81"/>
      <c r="C439" s="81"/>
      <c r="D439" s="81"/>
      <c r="E439" s="81"/>
      <c r="F439" s="86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 spans="1:27" ht="18.75" customHeight="1" x14ac:dyDescent="0.2">
      <c r="A440" s="81"/>
      <c r="B440" s="81"/>
      <c r="C440" s="81"/>
      <c r="D440" s="81"/>
      <c r="E440" s="81"/>
      <c r="F440" s="86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 spans="1:27" ht="18.75" customHeight="1" x14ac:dyDescent="0.2">
      <c r="A441" s="81"/>
      <c r="B441" s="81"/>
      <c r="C441" s="81"/>
      <c r="D441" s="81"/>
      <c r="E441" s="81"/>
      <c r="F441" s="86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 spans="1:27" ht="18.75" customHeight="1" x14ac:dyDescent="0.2">
      <c r="A442" s="81"/>
      <c r="B442" s="81"/>
      <c r="C442" s="81"/>
      <c r="D442" s="81"/>
      <c r="E442" s="81"/>
      <c r="F442" s="86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 spans="1:27" ht="18.75" customHeight="1" x14ac:dyDescent="0.2">
      <c r="A443" s="81"/>
      <c r="B443" s="81"/>
      <c r="C443" s="81"/>
      <c r="D443" s="81"/>
      <c r="E443" s="81"/>
      <c r="F443" s="86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 spans="1:27" ht="18.75" customHeight="1" x14ac:dyDescent="0.2">
      <c r="A444" s="81"/>
      <c r="B444" s="81"/>
      <c r="C444" s="81"/>
      <c r="D444" s="81"/>
      <c r="E444" s="81"/>
      <c r="F444" s="86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 spans="1:27" ht="18.75" customHeight="1" x14ac:dyDescent="0.2">
      <c r="A445" s="81"/>
      <c r="B445" s="81"/>
      <c r="C445" s="81"/>
      <c r="D445" s="81"/>
      <c r="E445" s="81"/>
      <c r="F445" s="86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 spans="1:27" ht="18.75" customHeight="1" x14ac:dyDescent="0.2">
      <c r="A446" s="81"/>
      <c r="B446" s="81"/>
      <c r="C446" s="81"/>
      <c r="D446" s="81"/>
      <c r="E446" s="81"/>
      <c r="F446" s="86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 spans="1:27" ht="18.75" customHeight="1" x14ac:dyDescent="0.2">
      <c r="A447" s="81"/>
      <c r="B447" s="81"/>
      <c r="C447" s="81"/>
      <c r="D447" s="81"/>
      <c r="E447" s="81"/>
      <c r="F447" s="86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 spans="1:27" ht="18.75" customHeight="1" x14ac:dyDescent="0.2">
      <c r="A448" s="81"/>
      <c r="B448" s="81"/>
      <c r="C448" s="81"/>
      <c r="D448" s="81"/>
      <c r="E448" s="81"/>
      <c r="F448" s="86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 spans="1:27" ht="18.75" customHeight="1" x14ac:dyDescent="0.2">
      <c r="A449" s="81"/>
      <c r="B449" s="81"/>
      <c r="C449" s="81"/>
      <c r="D449" s="81"/>
      <c r="E449" s="81"/>
      <c r="F449" s="86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 spans="1:27" ht="18.75" customHeight="1" x14ac:dyDescent="0.2">
      <c r="A450" s="81"/>
      <c r="B450" s="81"/>
      <c r="C450" s="81"/>
      <c r="D450" s="81"/>
      <c r="E450" s="81"/>
      <c r="F450" s="86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 spans="1:27" ht="18.75" customHeight="1" x14ac:dyDescent="0.2">
      <c r="A451" s="81"/>
      <c r="B451" s="81"/>
      <c r="C451" s="81"/>
      <c r="D451" s="81"/>
      <c r="E451" s="81"/>
      <c r="F451" s="86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 spans="1:27" ht="18.75" customHeight="1" x14ac:dyDescent="0.2">
      <c r="A452" s="81"/>
      <c r="B452" s="81"/>
      <c r="C452" s="81"/>
      <c r="D452" s="81"/>
      <c r="E452" s="81"/>
      <c r="F452" s="86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 spans="1:27" ht="18.75" customHeight="1" x14ac:dyDescent="0.2">
      <c r="A453" s="81"/>
      <c r="B453" s="81"/>
      <c r="C453" s="81"/>
      <c r="D453" s="81"/>
      <c r="E453" s="81"/>
      <c r="F453" s="86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 spans="1:27" ht="18.75" customHeight="1" x14ac:dyDescent="0.2">
      <c r="A454" s="81"/>
      <c r="B454" s="81"/>
      <c r="C454" s="81"/>
      <c r="D454" s="81"/>
      <c r="E454" s="81"/>
      <c r="F454" s="86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 spans="1:27" ht="18.75" customHeight="1" x14ac:dyDescent="0.2">
      <c r="A455" s="81"/>
      <c r="B455" s="81"/>
      <c r="C455" s="81"/>
      <c r="D455" s="81"/>
      <c r="E455" s="81"/>
      <c r="F455" s="86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 spans="1:27" ht="18.75" customHeight="1" x14ac:dyDescent="0.2">
      <c r="A456" s="81"/>
      <c r="B456" s="81"/>
      <c r="C456" s="81"/>
      <c r="D456" s="81"/>
      <c r="E456" s="81"/>
      <c r="F456" s="86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 spans="1:27" ht="18.75" customHeight="1" x14ac:dyDescent="0.2">
      <c r="A457" s="81"/>
      <c r="B457" s="81"/>
      <c r="C457" s="81"/>
      <c r="D457" s="81"/>
      <c r="E457" s="81"/>
      <c r="F457" s="86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 spans="1:27" ht="18.75" customHeight="1" x14ac:dyDescent="0.2">
      <c r="A458" s="81"/>
      <c r="B458" s="81"/>
      <c r="C458" s="81"/>
      <c r="D458" s="81"/>
      <c r="E458" s="81"/>
      <c r="F458" s="86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 spans="1:27" ht="18.75" customHeight="1" x14ac:dyDescent="0.2">
      <c r="A459" s="81"/>
      <c r="B459" s="81"/>
      <c r="C459" s="81"/>
      <c r="D459" s="81"/>
      <c r="E459" s="81"/>
      <c r="F459" s="86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 spans="1:27" ht="18.75" customHeight="1" x14ac:dyDescent="0.2">
      <c r="A460" s="81"/>
      <c r="B460" s="81"/>
      <c r="C460" s="81"/>
      <c r="D460" s="81"/>
      <c r="E460" s="81"/>
      <c r="F460" s="86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 spans="1:27" ht="18.75" customHeight="1" x14ac:dyDescent="0.2">
      <c r="A461" s="81"/>
      <c r="B461" s="81"/>
      <c r="C461" s="81"/>
      <c r="D461" s="81"/>
      <c r="E461" s="81"/>
      <c r="F461" s="86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 spans="1:27" ht="18.75" customHeight="1" x14ac:dyDescent="0.2">
      <c r="A462" s="81"/>
      <c r="B462" s="81"/>
      <c r="C462" s="81"/>
      <c r="D462" s="81"/>
      <c r="E462" s="81"/>
      <c r="F462" s="86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 spans="1:27" ht="18.75" customHeight="1" x14ac:dyDescent="0.2">
      <c r="A463" s="81"/>
      <c r="B463" s="81"/>
      <c r="C463" s="81"/>
      <c r="D463" s="81"/>
      <c r="E463" s="81"/>
      <c r="F463" s="86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 spans="1:27" ht="18.75" customHeight="1" x14ac:dyDescent="0.2">
      <c r="A464" s="81"/>
      <c r="B464" s="81"/>
      <c r="C464" s="81"/>
      <c r="D464" s="81"/>
      <c r="E464" s="81"/>
      <c r="F464" s="86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 spans="1:27" ht="18.75" customHeight="1" x14ac:dyDescent="0.2">
      <c r="A465" s="81"/>
      <c r="B465" s="81"/>
      <c r="C465" s="81"/>
      <c r="D465" s="81"/>
      <c r="E465" s="81"/>
      <c r="F465" s="86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18.75" customHeight="1" x14ac:dyDescent="0.2">
      <c r="A466" s="81"/>
      <c r="B466" s="81"/>
      <c r="C466" s="81"/>
      <c r="D466" s="81"/>
      <c r="E466" s="81"/>
      <c r="F466" s="86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 spans="1:27" ht="18.75" customHeight="1" x14ac:dyDescent="0.2">
      <c r="A467" s="81"/>
      <c r="B467" s="81"/>
      <c r="C467" s="81"/>
      <c r="D467" s="81"/>
      <c r="E467" s="81"/>
      <c r="F467" s="86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 spans="1:27" ht="18.75" customHeight="1" x14ac:dyDescent="0.2">
      <c r="A468" s="81"/>
      <c r="B468" s="81"/>
      <c r="C468" s="81"/>
      <c r="D468" s="81"/>
      <c r="E468" s="81"/>
      <c r="F468" s="86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 spans="1:27" ht="18.75" customHeight="1" x14ac:dyDescent="0.2">
      <c r="A469" s="81"/>
      <c r="B469" s="81"/>
      <c r="C469" s="81"/>
      <c r="D469" s="81"/>
      <c r="E469" s="81"/>
      <c r="F469" s="86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 spans="1:27" ht="18.75" customHeight="1" x14ac:dyDescent="0.2">
      <c r="A470" s="81"/>
      <c r="B470" s="81"/>
      <c r="C470" s="81"/>
      <c r="D470" s="81"/>
      <c r="E470" s="81"/>
      <c r="F470" s="86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 spans="1:27" ht="18.75" customHeight="1" x14ac:dyDescent="0.2">
      <c r="A471" s="81"/>
      <c r="B471" s="81"/>
      <c r="C471" s="81"/>
      <c r="D471" s="81"/>
      <c r="E471" s="81"/>
      <c r="F471" s="86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 spans="1:27" ht="18.75" customHeight="1" x14ac:dyDescent="0.2">
      <c r="A472" s="81"/>
      <c r="B472" s="81"/>
      <c r="C472" s="81"/>
      <c r="D472" s="81"/>
      <c r="E472" s="81"/>
      <c r="F472" s="86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 spans="1:27" ht="18.75" customHeight="1" x14ac:dyDescent="0.2">
      <c r="A473" s="81"/>
      <c r="B473" s="81"/>
      <c r="C473" s="81"/>
      <c r="D473" s="81"/>
      <c r="E473" s="81"/>
      <c r="F473" s="86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 spans="1:27" ht="18.75" customHeight="1" x14ac:dyDescent="0.2">
      <c r="A474" s="81"/>
      <c r="B474" s="81"/>
      <c r="C474" s="81"/>
      <c r="D474" s="81"/>
      <c r="E474" s="81"/>
      <c r="F474" s="86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 spans="1:27" ht="18.75" customHeight="1" x14ac:dyDescent="0.2">
      <c r="A475" s="81"/>
      <c r="B475" s="81"/>
      <c r="C475" s="81"/>
      <c r="D475" s="81"/>
      <c r="E475" s="81"/>
      <c r="F475" s="86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 spans="1:27" ht="18.75" customHeight="1" x14ac:dyDescent="0.2">
      <c r="A476" s="81"/>
      <c r="B476" s="81"/>
      <c r="C476" s="81"/>
      <c r="D476" s="81"/>
      <c r="E476" s="81"/>
      <c r="F476" s="86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 spans="1:27" ht="18.75" customHeight="1" x14ac:dyDescent="0.2">
      <c r="A477" s="81"/>
      <c r="B477" s="81"/>
      <c r="C477" s="81"/>
      <c r="D477" s="81"/>
      <c r="E477" s="81"/>
      <c r="F477" s="86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 spans="1:27" ht="18.75" customHeight="1" x14ac:dyDescent="0.2">
      <c r="A478" s="81"/>
      <c r="B478" s="81"/>
      <c r="C478" s="81"/>
      <c r="D478" s="81"/>
      <c r="E478" s="81"/>
      <c r="F478" s="86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 spans="1:27" ht="18.75" customHeight="1" x14ac:dyDescent="0.2">
      <c r="A479" s="81"/>
      <c r="B479" s="81"/>
      <c r="C479" s="81"/>
      <c r="D479" s="81"/>
      <c r="E479" s="81"/>
      <c r="F479" s="86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 spans="1:27" ht="18.75" customHeight="1" x14ac:dyDescent="0.2">
      <c r="A480" s="81"/>
      <c r="B480" s="81"/>
      <c r="C480" s="81"/>
      <c r="D480" s="81"/>
      <c r="E480" s="81"/>
      <c r="F480" s="86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 spans="1:27" ht="18.75" customHeight="1" x14ac:dyDescent="0.2">
      <c r="A481" s="81"/>
      <c r="B481" s="81"/>
      <c r="C481" s="81"/>
      <c r="D481" s="81"/>
      <c r="E481" s="81"/>
      <c r="F481" s="86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 spans="1:27" ht="18.75" customHeight="1" x14ac:dyDescent="0.2">
      <c r="A482" s="81"/>
      <c r="B482" s="81"/>
      <c r="C482" s="81"/>
      <c r="D482" s="81"/>
      <c r="E482" s="81"/>
      <c r="F482" s="86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 spans="1:27" ht="18.75" customHeight="1" x14ac:dyDescent="0.2">
      <c r="A483" s="81"/>
      <c r="B483" s="81"/>
      <c r="C483" s="81"/>
      <c r="D483" s="81"/>
      <c r="E483" s="81"/>
      <c r="F483" s="86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 spans="1:27" ht="18.75" customHeight="1" x14ac:dyDescent="0.2">
      <c r="A484" s="81"/>
      <c r="B484" s="81"/>
      <c r="C484" s="81"/>
      <c r="D484" s="81"/>
      <c r="E484" s="81"/>
      <c r="F484" s="86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 spans="1:27" ht="18.75" customHeight="1" x14ac:dyDescent="0.2">
      <c r="A485" s="81"/>
      <c r="B485" s="81"/>
      <c r="C485" s="81"/>
      <c r="D485" s="81"/>
      <c r="E485" s="81"/>
      <c r="F485" s="86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 spans="1:27" ht="18.75" customHeight="1" x14ac:dyDescent="0.2">
      <c r="A486" s="81"/>
      <c r="B486" s="81"/>
      <c r="C486" s="81"/>
      <c r="D486" s="81"/>
      <c r="E486" s="81"/>
      <c r="F486" s="86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 spans="1:27" ht="18.75" customHeight="1" x14ac:dyDescent="0.2">
      <c r="A487" s="81"/>
      <c r="B487" s="81"/>
      <c r="C487" s="81"/>
      <c r="D487" s="81"/>
      <c r="E487" s="81"/>
      <c r="F487" s="86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 spans="1:27" ht="18.75" customHeight="1" x14ac:dyDescent="0.2">
      <c r="A488" s="81"/>
      <c r="B488" s="81"/>
      <c r="C488" s="81"/>
      <c r="D488" s="81"/>
      <c r="E488" s="81"/>
      <c r="F488" s="86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 spans="1:27" ht="18.75" customHeight="1" x14ac:dyDescent="0.2">
      <c r="A489" s="81"/>
      <c r="B489" s="81"/>
      <c r="C489" s="81"/>
      <c r="D489" s="81"/>
      <c r="E489" s="81"/>
      <c r="F489" s="86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 spans="1:27" ht="18.75" customHeight="1" x14ac:dyDescent="0.2">
      <c r="A490" s="81"/>
      <c r="B490" s="81"/>
      <c r="C490" s="81"/>
      <c r="D490" s="81"/>
      <c r="E490" s="81"/>
      <c r="F490" s="86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 spans="1:27" ht="18.75" customHeight="1" x14ac:dyDescent="0.2">
      <c r="A491" s="81"/>
      <c r="B491" s="81"/>
      <c r="C491" s="81"/>
      <c r="D491" s="81"/>
      <c r="E491" s="81"/>
      <c r="F491" s="86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 spans="1:27" ht="18.75" customHeight="1" x14ac:dyDescent="0.2">
      <c r="A492" s="81"/>
      <c r="B492" s="81"/>
      <c r="C492" s="81"/>
      <c r="D492" s="81"/>
      <c r="E492" s="81"/>
      <c r="F492" s="86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 spans="1:27" ht="18.75" customHeight="1" x14ac:dyDescent="0.2">
      <c r="A493" s="81"/>
      <c r="B493" s="81"/>
      <c r="C493" s="81"/>
      <c r="D493" s="81"/>
      <c r="E493" s="81"/>
      <c r="F493" s="86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 spans="1:27" ht="18.75" customHeight="1" x14ac:dyDescent="0.2">
      <c r="A494" s="81"/>
      <c r="B494" s="81"/>
      <c r="C494" s="81"/>
      <c r="D494" s="81"/>
      <c r="E494" s="81"/>
      <c r="F494" s="86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 spans="1:27" ht="18.75" customHeight="1" x14ac:dyDescent="0.2">
      <c r="A495" s="81"/>
      <c r="B495" s="81"/>
      <c r="C495" s="81"/>
      <c r="D495" s="81"/>
      <c r="E495" s="81"/>
      <c r="F495" s="86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 spans="1:27" ht="18.75" customHeight="1" x14ac:dyDescent="0.2">
      <c r="A496" s="81"/>
      <c r="B496" s="81"/>
      <c r="C496" s="81"/>
      <c r="D496" s="81"/>
      <c r="E496" s="81"/>
      <c r="F496" s="86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 spans="1:27" ht="18.75" customHeight="1" x14ac:dyDescent="0.2">
      <c r="A497" s="81"/>
      <c r="B497" s="81"/>
      <c r="C497" s="81"/>
      <c r="D497" s="81"/>
      <c r="E497" s="81"/>
      <c r="F497" s="86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 spans="1:27" ht="18.75" customHeight="1" x14ac:dyDescent="0.2">
      <c r="A498" s="81"/>
      <c r="B498" s="81"/>
      <c r="C498" s="81"/>
      <c r="D498" s="81"/>
      <c r="E498" s="81"/>
      <c r="F498" s="86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 spans="1:27" ht="18.75" customHeight="1" x14ac:dyDescent="0.2">
      <c r="A499" s="81"/>
      <c r="B499" s="81"/>
      <c r="C499" s="81"/>
      <c r="D499" s="81"/>
      <c r="E499" s="81"/>
      <c r="F499" s="86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 spans="1:27" ht="18.75" customHeight="1" x14ac:dyDescent="0.2">
      <c r="A500" s="81"/>
      <c r="B500" s="81"/>
      <c r="C500" s="81"/>
      <c r="D500" s="81"/>
      <c r="E500" s="81"/>
      <c r="F500" s="86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 spans="1:27" ht="18.75" customHeight="1" x14ac:dyDescent="0.2">
      <c r="A501" s="81"/>
      <c r="B501" s="81"/>
      <c r="C501" s="81"/>
      <c r="D501" s="81"/>
      <c r="E501" s="81"/>
      <c r="F501" s="86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 spans="1:27" ht="18.75" customHeight="1" x14ac:dyDescent="0.2">
      <c r="A502" s="81"/>
      <c r="B502" s="81"/>
      <c r="C502" s="81"/>
      <c r="D502" s="81"/>
      <c r="E502" s="81"/>
      <c r="F502" s="86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 spans="1:27" ht="18.75" customHeight="1" x14ac:dyDescent="0.2">
      <c r="A503" s="81"/>
      <c r="B503" s="81"/>
      <c r="C503" s="81"/>
      <c r="D503" s="81"/>
      <c r="E503" s="81"/>
      <c r="F503" s="86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 spans="1:27" ht="18.75" customHeight="1" x14ac:dyDescent="0.2">
      <c r="A504" s="81"/>
      <c r="B504" s="81"/>
      <c r="C504" s="81"/>
      <c r="D504" s="81"/>
      <c r="E504" s="81"/>
      <c r="F504" s="86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 spans="1:27" ht="18.75" customHeight="1" x14ac:dyDescent="0.2">
      <c r="A505" s="81"/>
      <c r="B505" s="81"/>
      <c r="C505" s="81"/>
      <c r="D505" s="81"/>
      <c r="E505" s="81"/>
      <c r="F505" s="86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 spans="1:27" ht="18.75" customHeight="1" x14ac:dyDescent="0.2">
      <c r="A506" s="81"/>
      <c r="B506" s="81"/>
      <c r="C506" s="81"/>
      <c r="D506" s="81"/>
      <c r="E506" s="81"/>
      <c r="F506" s="86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 spans="1:27" ht="18.75" customHeight="1" x14ac:dyDescent="0.2">
      <c r="A507" s="81"/>
      <c r="B507" s="81"/>
      <c r="C507" s="81"/>
      <c r="D507" s="81"/>
      <c r="E507" s="81"/>
      <c r="F507" s="86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 spans="1:27" ht="18.75" customHeight="1" x14ac:dyDescent="0.2">
      <c r="A508" s="81"/>
      <c r="B508" s="81"/>
      <c r="C508" s="81"/>
      <c r="D508" s="81"/>
      <c r="E508" s="81"/>
      <c r="F508" s="86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 spans="1:27" ht="18.75" customHeight="1" x14ac:dyDescent="0.2">
      <c r="A509" s="81"/>
      <c r="B509" s="81"/>
      <c r="C509" s="81"/>
      <c r="D509" s="81"/>
      <c r="E509" s="81"/>
      <c r="F509" s="86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 spans="1:27" ht="18.75" customHeight="1" x14ac:dyDescent="0.2">
      <c r="A510" s="81"/>
      <c r="B510" s="81"/>
      <c r="C510" s="81"/>
      <c r="D510" s="81"/>
      <c r="E510" s="81"/>
      <c r="F510" s="86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 spans="1:27" ht="18.75" customHeight="1" x14ac:dyDescent="0.2">
      <c r="A511" s="81"/>
      <c r="B511" s="81"/>
      <c r="C511" s="81"/>
      <c r="D511" s="81"/>
      <c r="E511" s="81"/>
      <c r="F511" s="86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 spans="1:27" ht="18.75" customHeight="1" x14ac:dyDescent="0.2">
      <c r="A512" s="81"/>
      <c r="B512" s="81"/>
      <c r="C512" s="81"/>
      <c r="D512" s="81"/>
      <c r="E512" s="81"/>
      <c r="F512" s="86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 spans="1:27" ht="18.75" customHeight="1" x14ac:dyDescent="0.2">
      <c r="A513" s="81"/>
      <c r="B513" s="81"/>
      <c r="C513" s="81"/>
      <c r="D513" s="81"/>
      <c r="E513" s="81"/>
      <c r="F513" s="86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 spans="1:27" ht="18.75" customHeight="1" x14ac:dyDescent="0.2">
      <c r="A514" s="81"/>
      <c r="B514" s="81"/>
      <c r="C514" s="81"/>
      <c r="D514" s="81"/>
      <c r="E514" s="81"/>
      <c r="F514" s="86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 spans="1:27" ht="18.75" customHeight="1" x14ac:dyDescent="0.2">
      <c r="A515" s="81"/>
      <c r="B515" s="81"/>
      <c r="C515" s="81"/>
      <c r="D515" s="81"/>
      <c r="E515" s="81"/>
      <c r="F515" s="86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 spans="1:27" ht="18.75" customHeight="1" x14ac:dyDescent="0.2">
      <c r="A516" s="81"/>
      <c r="B516" s="81"/>
      <c r="C516" s="81"/>
      <c r="D516" s="81"/>
      <c r="E516" s="81"/>
      <c r="F516" s="86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 spans="1:27" ht="18.75" customHeight="1" x14ac:dyDescent="0.2">
      <c r="A517" s="81"/>
      <c r="B517" s="81"/>
      <c r="C517" s="81"/>
      <c r="D517" s="81"/>
      <c r="E517" s="81"/>
      <c r="F517" s="86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 spans="1:27" ht="18.75" customHeight="1" x14ac:dyDescent="0.2">
      <c r="A518" s="81"/>
      <c r="B518" s="81"/>
      <c r="C518" s="81"/>
      <c r="D518" s="81"/>
      <c r="E518" s="81"/>
      <c r="F518" s="86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 spans="1:27" ht="18.75" customHeight="1" x14ac:dyDescent="0.2">
      <c r="A519" s="81"/>
      <c r="B519" s="81"/>
      <c r="C519" s="81"/>
      <c r="D519" s="81"/>
      <c r="E519" s="81"/>
      <c r="F519" s="86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 spans="1:27" ht="18.75" customHeight="1" x14ac:dyDescent="0.2">
      <c r="A520" s="81"/>
      <c r="B520" s="81"/>
      <c r="C520" s="81"/>
      <c r="D520" s="81"/>
      <c r="E520" s="81"/>
      <c r="F520" s="86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 spans="1:27" ht="18.75" customHeight="1" x14ac:dyDescent="0.2">
      <c r="A521" s="81"/>
      <c r="B521" s="81"/>
      <c r="C521" s="81"/>
      <c r="D521" s="81"/>
      <c r="E521" s="81"/>
      <c r="F521" s="86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 spans="1:27" ht="18.75" customHeight="1" x14ac:dyDescent="0.2">
      <c r="A522" s="81"/>
      <c r="B522" s="81"/>
      <c r="C522" s="81"/>
      <c r="D522" s="81"/>
      <c r="E522" s="81"/>
      <c r="F522" s="86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 spans="1:27" ht="18.75" customHeight="1" x14ac:dyDescent="0.2">
      <c r="A523" s="81"/>
      <c r="B523" s="81"/>
      <c r="C523" s="81"/>
      <c r="D523" s="81"/>
      <c r="E523" s="81"/>
      <c r="F523" s="86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 spans="1:27" ht="18.75" customHeight="1" x14ac:dyDescent="0.2">
      <c r="A524" s="81"/>
      <c r="B524" s="81"/>
      <c r="C524" s="81"/>
      <c r="D524" s="81"/>
      <c r="E524" s="81"/>
      <c r="F524" s="86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 spans="1:27" ht="18.75" customHeight="1" x14ac:dyDescent="0.2">
      <c r="A525" s="81"/>
      <c r="B525" s="81"/>
      <c r="C525" s="81"/>
      <c r="D525" s="81"/>
      <c r="E525" s="81"/>
      <c r="F525" s="86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 spans="1:27" ht="18.75" customHeight="1" x14ac:dyDescent="0.2">
      <c r="A526" s="81"/>
      <c r="B526" s="81"/>
      <c r="C526" s="81"/>
      <c r="D526" s="81"/>
      <c r="E526" s="81"/>
      <c r="F526" s="86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 spans="1:27" ht="18.75" customHeight="1" x14ac:dyDescent="0.2">
      <c r="A527" s="81"/>
      <c r="B527" s="81"/>
      <c r="C527" s="81"/>
      <c r="D527" s="81"/>
      <c r="E527" s="81"/>
      <c r="F527" s="86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 spans="1:27" ht="18.75" customHeight="1" x14ac:dyDescent="0.2">
      <c r="A528" s="81"/>
      <c r="B528" s="81"/>
      <c r="C528" s="81"/>
      <c r="D528" s="81"/>
      <c r="E528" s="81"/>
      <c r="F528" s="86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 spans="1:27" ht="18.75" customHeight="1" x14ac:dyDescent="0.2">
      <c r="A529" s="81"/>
      <c r="B529" s="81"/>
      <c r="C529" s="81"/>
      <c r="D529" s="81"/>
      <c r="E529" s="81"/>
      <c r="F529" s="86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 spans="1:27" ht="18.75" customHeight="1" x14ac:dyDescent="0.2">
      <c r="A530" s="81"/>
      <c r="B530" s="81"/>
      <c r="C530" s="81"/>
      <c r="D530" s="81"/>
      <c r="E530" s="81"/>
      <c r="F530" s="86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 spans="1:27" ht="18.75" customHeight="1" x14ac:dyDescent="0.2">
      <c r="A531" s="81"/>
      <c r="B531" s="81"/>
      <c r="C531" s="81"/>
      <c r="D531" s="81"/>
      <c r="E531" s="81"/>
      <c r="F531" s="86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 spans="1:27" ht="18.75" customHeight="1" x14ac:dyDescent="0.2">
      <c r="A532" s="81"/>
      <c r="B532" s="81"/>
      <c r="C532" s="81"/>
      <c r="D532" s="81"/>
      <c r="E532" s="81"/>
      <c r="F532" s="86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 spans="1:27" ht="18.75" customHeight="1" x14ac:dyDescent="0.2">
      <c r="A533" s="81"/>
      <c r="B533" s="81"/>
      <c r="C533" s="81"/>
      <c r="D533" s="81"/>
      <c r="E533" s="81"/>
      <c r="F533" s="86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 spans="1:27" ht="18.75" customHeight="1" x14ac:dyDescent="0.2">
      <c r="A534" s="81"/>
      <c r="B534" s="81"/>
      <c r="C534" s="81"/>
      <c r="D534" s="81"/>
      <c r="E534" s="81"/>
      <c r="F534" s="86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 spans="1:27" ht="18.75" customHeight="1" x14ac:dyDescent="0.2">
      <c r="A535" s="81"/>
      <c r="B535" s="81"/>
      <c r="C535" s="81"/>
      <c r="D535" s="81"/>
      <c r="E535" s="81"/>
      <c r="F535" s="86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 spans="1:27" ht="18.75" customHeight="1" x14ac:dyDescent="0.2">
      <c r="A536" s="81"/>
      <c r="B536" s="81"/>
      <c r="C536" s="81"/>
      <c r="D536" s="81"/>
      <c r="E536" s="81"/>
      <c r="F536" s="86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 spans="1:27" ht="18.75" customHeight="1" x14ac:dyDescent="0.2">
      <c r="A537" s="81"/>
      <c r="B537" s="81"/>
      <c r="C537" s="81"/>
      <c r="D537" s="81"/>
      <c r="E537" s="81"/>
      <c r="F537" s="86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 spans="1:27" ht="18.75" customHeight="1" x14ac:dyDescent="0.2">
      <c r="A538" s="81"/>
      <c r="B538" s="81"/>
      <c r="C538" s="81"/>
      <c r="D538" s="81"/>
      <c r="E538" s="81"/>
      <c r="F538" s="86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 spans="1:27" ht="18.75" customHeight="1" x14ac:dyDescent="0.2">
      <c r="A539" s="81"/>
      <c r="B539" s="81"/>
      <c r="C539" s="81"/>
      <c r="D539" s="81"/>
      <c r="E539" s="81"/>
      <c r="F539" s="86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 spans="1:27" ht="18.75" customHeight="1" x14ac:dyDescent="0.2">
      <c r="A540" s="81"/>
      <c r="B540" s="81"/>
      <c r="C540" s="81"/>
      <c r="D540" s="81"/>
      <c r="E540" s="81"/>
      <c r="F540" s="86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 spans="1:27" ht="18.75" customHeight="1" x14ac:dyDescent="0.2">
      <c r="A541" s="81"/>
      <c r="B541" s="81"/>
      <c r="C541" s="81"/>
      <c r="D541" s="81"/>
      <c r="E541" s="81"/>
      <c r="F541" s="86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 spans="1:27" ht="18.75" customHeight="1" x14ac:dyDescent="0.2">
      <c r="A542" s="81"/>
      <c r="B542" s="81"/>
      <c r="C542" s="81"/>
      <c r="D542" s="81"/>
      <c r="E542" s="81"/>
      <c r="F542" s="86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 spans="1:27" ht="18.75" customHeight="1" x14ac:dyDescent="0.2">
      <c r="A543" s="81"/>
      <c r="B543" s="81"/>
      <c r="C543" s="81"/>
      <c r="D543" s="81"/>
      <c r="E543" s="81"/>
      <c r="F543" s="86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 spans="1:27" ht="18.75" customHeight="1" x14ac:dyDescent="0.2">
      <c r="A544" s="81"/>
      <c r="B544" s="81"/>
      <c r="C544" s="81"/>
      <c r="D544" s="81"/>
      <c r="E544" s="81"/>
      <c r="F544" s="86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 spans="1:27" ht="18.75" customHeight="1" x14ac:dyDescent="0.2">
      <c r="A545" s="81"/>
      <c r="B545" s="81"/>
      <c r="C545" s="81"/>
      <c r="D545" s="81"/>
      <c r="E545" s="81"/>
      <c r="F545" s="86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 spans="1:27" ht="18.75" customHeight="1" x14ac:dyDescent="0.2">
      <c r="A546" s="81"/>
      <c r="B546" s="81"/>
      <c r="C546" s="81"/>
      <c r="D546" s="81"/>
      <c r="E546" s="81"/>
      <c r="F546" s="86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 spans="1:27" ht="18.75" customHeight="1" x14ac:dyDescent="0.2">
      <c r="A547" s="81"/>
      <c r="B547" s="81"/>
      <c r="C547" s="81"/>
      <c r="D547" s="81"/>
      <c r="E547" s="81"/>
      <c r="F547" s="86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 spans="1:27" ht="18.75" customHeight="1" x14ac:dyDescent="0.2">
      <c r="A548" s="81"/>
      <c r="B548" s="81"/>
      <c r="C548" s="81"/>
      <c r="D548" s="81"/>
      <c r="E548" s="81"/>
      <c r="F548" s="86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 spans="1:27" ht="18.75" customHeight="1" x14ac:dyDescent="0.2">
      <c r="A549" s="81"/>
      <c r="B549" s="81"/>
      <c r="C549" s="81"/>
      <c r="D549" s="81"/>
      <c r="E549" s="81"/>
      <c r="F549" s="86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 spans="1:27" ht="18.75" customHeight="1" x14ac:dyDescent="0.2">
      <c r="A550" s="81"/>
      <c r="B550" s="81"/>
      <c r="C550" s="81"/>
      <c r="D550" s="81"/>
      <c r="E550" s="81"/>
      <c r="F550" s="86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 spans="1:27" ht="18.75" customHeight="1" x14ac:dyDescent="0.2">
      <c r="A551" s="81"/>
      <c r="B551" s="81"/>
      <c r="C551" s="81"/>
      <c r="D551" s="81"/>
      <c r="E551" s="81"/>
      <c r="F551" s="86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 spans="1:27" ht="18.75" customHeight="1" x14ac:dyDescent="0.2">
      <c r="A552" s="81"/>
      <c r="B552" s="81"/>
      <c r="C552" s="81"/>
      <c r="D552" s="81"/>
      <c r="E552" s="81"/>
      <c r="F552" s="86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 spans="1:27" ht="18.75" customHeight="1" x14ac:dyDescent="0.2">
      <c r="A553" s="81"/>
      <c r="B553" s="81"/>
      <c r="C553" s="81"/>
      <c r="D553" s="81"/>
      <c r="E553" s="81"/>
      <c r="F553" s="86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 spans="1:27" ht="18.75" customHeight="1" x14ac:dyDescent="0.2">
      <c r="A554" s="81"/>
      <c r="B554" s="81"/>
      <c r="C554" s="81"/>
      <c r="D554" s="81"/>
      <c r="E554" s="81"/>
      <c r="F554" s="86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 spans="1:27" ht="18.75" customHeight="1" x14ac:dyDescent="0.2">
      <c r="A555" s="81"/>
      <c r="B555" s="81"/>
      <c r="C555" s="81"/>
      <c r="D555" s="81"/>
      <c r="E555" s="81"/>
      <c r="F555" s="86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 spans="1:27" ht="18.75" customHeight="1" x14ac:dyDescent="0.2">
      <c r="A556" s="81"/>
      <c r="B556" s="81"/>
      <c r="C556" s="81"/>
      <c r="D556" s="81"/>
      <c r="E556" s="81"/>
      <c r="F556" s="86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 spans="1:27" ht="18.75" customHeight="1" x14ac:dyDescent="0.2">
      <c r="A557" s="81"/>
      <c r="B557" s="81"/>
      <c r="C557" s="81"/>
      <c r="D557" s="81"/>
      <c r="E557" s="81"/>
      <c r="F557" s="86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 spans="1:27" ht="18.75" customHeight="1" x14ac:dyDescent="0.2">
      <c r="A558" s="81"/>
      <c r="B558" s="81"/>
      <c r="C558" s="81"/>
      <c r="D558" s="81"/>
      <c r="E558" s="81"/>
      <c r="F558" s="86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 spans="1:27" ht="18.75" customHeight="1" x14ac:dyDescent="0.2">
      <c r="A559" s="81"/>
      <c r="B559" s="81"/>
      <c r="C559" s="81"/>
      <c r="D559" s="81"/>
      <c r="E559" s="81"/>
      <c r="F559" s="86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 spans="1:27" ht="18.75" customHeight="1" x14ac:dyDescent="0.2">
      <c r="A560" s="81"/>
      <c r="B560" s="81"/>
      <c r="C560" s="81"/>
      <c r="D560" s="81"/>
      <c r="E560" s="81"/>
      <c r="F560" s="86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 spans="1:27" ht="18.75" customHeight="1" x14ac:dyDescent="0.2">
      <c r="A561" s="81"/>
      <c r="B561" s="81"/>
      <c r="C561" s="81"/>
      <c r="D561" s="81"/>
      <c r="E561" s="81"/>
      <c r="F561" s="86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 spans="1:27" ht="18.75" customHeight="1" x14ac:dyDescent="0.2">
      <c r="A562" s="81"/>
      <c r="B562" s="81"/>
      <c r="C562" s="81"/>
      <c r="D562" s="81"/>
      <c r="E562" s="81"/>
      <c r="F562" s="86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 spans="1:27" ht="18.75" customHeight="1" x14ac:dyDescent="0.2">
      <c r="A563" s="81"/>
      <c r="B563" s="81"/>
      <c r="C563" s="81"/>
      <c r="D563" s="81"/>
      <c r="E563" s="81"/>
      <c r="F563" s="86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 spans="1:27" ht="18.75" customHeight="1" x14ac:dyDescent="0.2">
      <c r="A564" s="81"/>
      <c r="B564" s="81"/>
      <c r="C564" s="81"/>
      <c r="D564" s="81"/>
      <c r="E564" s="81"/>
      <c r="F564" s="86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 spans="1:27" ht="18.75" customHeight="1" x14ac:dyDescent="0.2">
      <c r="A565" s="81"/>
      <c r="B565" s="81"/>
      <c r="C565" s="81"/>
      <c r="D565" s="81"/>
      <c r="E565" s="81"/>
      <c r="F565" s="86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 spans="1:27" ht="18.75" customHeight="1" x14ac:dyDescent="0.2">
      <c r="A566" s="81"/>
      <c r="B566" s="81"/>
      <c r="C566" s="81"/>
      <c r="D566" s="81"/>
      <c r="E566" s="81"/>
      <c r="F566" s="86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 spans="1:27" ht="18.75" customHeight="1" x14ac:dyDescent="0.2">
      <c r="A567" s="81"/>
      <c r="B567" s="81"/>
      <c r="C567" s="81"/>
      <c r="D567" s="81"/>
      <c r="E567" s="81"/>
      <c r="F567" s="86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 spans="1:27" ht="18.75" customHeight="1" x14ac:dyDescent="0.2">
      <c r="A568" s="81"/>
      <c r="B568" s="81"/>
      <c r="C568" s="81"/>
      <c r="D568" s="81"/>
      <c r="E568" s="81"/>
      <c r="F568" s="86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 spans="1:27" ht="18.75" customHeight="1" x14ac:dyDescent="0.2">
      <c r="A569" s="81"/>
      <c r="B569" s="81"/>
      <c r="C569" s="81"/>
      <c r="D569" s="81"/>
      <c r="E569" s="81"/>
      <c r="F569" s="86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 spans="1:27" ht="18.75" customHeight="1" x14ac:dyDescent="0.2">
      <c r="A570" s="81"/>
      <c r="B570" s="81"/>
      <c r="C570" s="81"/>
      <c r="D570" s="81"/>
      <c r="E570" s="81"/>
      <c r="F570" s="86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 spans="1:27" ht="18.75" customHeight="1" x14ac:dyDescent="0.2">
      <c r="A571" s="81"/>
      <c r="B571" s="81"/>
      <c r="C571" s="81"/>
      <c r="D571" s="81"/>
      <c r="E571" s="81"/>
      <c r="F571" s="86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 spans="1:27" ht="18.75" customHeight="1" x14ac:dyDescent="0.2">
      <c r="A572" s="81"/>
      <c r="B572" s="81"/>
      <c r="C572" s="81"/>
      <c r="D572" s="81"/>
      <c r="E572" s="81"/>
      <c r="F572" s="86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 spans="1:27" ht="18.75" customHeight="1" x14ac:dyDescent="0.2">
      <c r="A573" s="81"/>
      <c r="B573" s="81"/>
      <c r="C573" s="81"/>
      <c r="D573" s="81"/>
      <c r="E573" s="81"/>
      <c r="F573" s="86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 spans="1:27" ht="18.75" customHeight="1" x14ac:dyDescent="0.2">
      <c r="A574" s="81"/>
      <c r="B574" s="81"/>
      <c r="C574" s="81"/>
      <c r="D574" s="81"/>
      <c r="E574" s="81"/>
      <c r="F574" s="86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 spans="1:27" ht="18.75" customHeight="1" x14ac:dyDescent="0.2">
      <c r="A575" s="81"/>
      <c r="B575" s="81"/>
      <c r="C575" s="81"/>
      <c r="D575" s="81"/>
      <c r="E575" s="81"/>
      <c r="F575" s="86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 spans="1:27" ht="18.75" customHeight="1" x14ac:dyDescent="0.2">
      <c r="A576" s="81"/>
      <c r="B576" s="81"/>
      <c r="C576" s="81"/>
      <c r="D576" s="81"/>
      <c r="E576" s="81"/>
      <c r="F576" s="86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 spans="1:27" ht="18.75" customHeight="1" x14ac:dyDescent="0.2">
      <c r="A577" s="81"/>
      <c r="B577" s="81"/>
      <c r="C577" s="81"/>
      <c r="D577" s="81"/>
      <c r="E577" s="81"/>
      <c r="F577" s="86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 spans="1:27" ht="18.75" customHeight="1" x14ac:dyDescent="0.2">
      <c r="A578" s="81"/>
      <c r="B578" s="81"/>
      <c r="C578" s="81"/>
      <c r="D578" s="81"/>
      <c r="E578" s="81"/>
      <c r="F578" s="86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 spans="1:27" ht="18.75" customHeight="1" x14ac:dyDescent="0.2">
      <c r="A579" s="81"/>
      <c r="B579" s="81"/>
      <c r="C579" s="81"/>
      <c r="D579" s="81"/>
      <c r="E579" s="81"/>
      <c r="F579" s="86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 spans="1:27" ht="18.75" customHeight="1" x14ac:dyDescent="0.2">
      <c r="A580" s="81"/>
      <c r="B580" s="81"/>
      <c r="C580" s="81"/>
      <c r="D580" s="81"/>
      <c r="E580" s="81"/>
      <c r="F580" s="86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 spans="1:27" ht="18.75" customHeight="1" x14ac:dyDescent="0.2">
      <c r="A581" s="81"/>
      <c r="B581" s="81"/>
      <c r="C581" s="81"/>
      <c r="D581" s="81"/>
      <c r="E581" s="81"/>
      <c r="F581" s="86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 spans="1:27" ht="18.75" customHeight="1" x14ac:dyDescent="0.2">
      <c r="A582" s="81"/>
      <c r="B582" s="81"/>
      <c r="C582" s="81"/>
      <c r="D582" s="81"/>
      <c r="E582" s="81"/>
      <c r="F582" s="86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 spans="1:27" ht="18.75" customHeight="1" x14ac:dyDescent="0.2">
      <c r="A583" s="81"/>
      <c r="B583" s="81"/>
      <c r="C583" s="81"/>
      <c r="D583" s="81"/>
      <c r="E583" s="81"/>
      <c r="F583" s="86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 spans="1:27" ht="18.75" customHeight="1" x14ac:dyDescent="0.2">
      <c r="A584" s="81"/>
      <c r="B584" s="81"/>
      <c r="C584" s="81"/>
      <c r="D584" s="81"/>
      <c r="E584" s="81"/>
      <c r="F584" s="86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 spans="1:27" ht="18.75" customHeight="1" x14ac:dyDescent="0.2">
      <c r="A585" s="81"/>
      <c r="B585" s="81"/>
      <c r="C585" s="81"/>
      <c r="D585" s="81"/>
      <c r="E585" s="81"/>
      <c r="F585" s="86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 spans="1:27" ht="18.75" customHeight="1" x14ac:dyDescent="0.2">
      <c r="A586" s="81"/>
      <c r="B586" s="81"/>
      <c r="C586" s="81"/>
      <c r="D586" s="81"/>
      <c r="E586" s="81"/>
      <c r="F586" s="86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 spans="1:27" ht="18.75" customHeight="1" x14ac:dyDescent="0.2">
      <c r="A587" s="81"/>
      <c r="B587" s="81"/>
      <c r="C587" s="81"/>
      <c r="D587" s="81"/>
      <c r="E587" s="81"/>
      <c r="F587" s="86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 spans="1:27" ht="18.75" customHeight="1" x14ac:dyDescent="0.2">
      <c r="A588" s="81"/>
      <c r="B588" s="81"/>
      <c r="C588" s="81"/>
      <c r="D588" s="81"/>
      <c r="E588" s="81"/>
      <c r="F588" s="86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 spans="1:27" ht="18.75" customHeight="1" x14ac:dyDescent="0.2">
      <c r="A589" s="81"/>
      <c r="B589" s="81"/>
      <c r="C589" s="81"/>
      <c r="D589" s="81"/>
      <c r="E589" s="81"/>
      <c r="F589" s="86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 spans="1:27" ht="18.75" customHeight="1" x14ac:dyDescent="0.2">
      <c r="A590" s="81"/>
      <c r="B590" s="81"/>
      <c r="C590" s="81"/>
      <c r="D590" s="81"/>
      <c r="E590" s="81"/>
      <c r="F590" s="86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 spans="1:27" ht="18.75" customHeight="1" x14ac:dyDescent="0.2">
      <c r="A591" s="81"/>
      <c r="B591" s="81"/>
      <c r="C591" s="81"/>
      <c r="D591" s="81"/>
      <c r="E591" s="81"/>
      <c r="F591" s="86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 spans="1:27" ht="18.75" customHeight="1" x14ac:dyDescent="0.2">
      <c r="A592" s="81"/>
      <c r="B592" s="81"/>
      <c r="C592" s="81"/>
      <c r="D592" s="81"/>
      <c r="E592" s="81"/>
      <c r="F592" s="86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 spans="1:27" ht="18.75" customHeight="1" x14ac:dyDescent="0.2">
      <c r="A593" s="81"/>
      <c r="B593" s="81"/>
      <c r="C593" s="81"/>
      <c r="D593" s="81"/>
      <c r="E593" s="81"/>
      <c r="F593" s="86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 spans="1:27" ht="18.75" customHeight="1" x14ac:dyDescent="0.2">
      <c r="A594" s="81"/>
      <c r="B594" s="81"/>
      <c r="C594" s="81"/>
      <c r="D594" s="81"/>
      <c r="E594" s="81"/>
      <c r="F594" s="86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 spans="1:27" ht="18.75" customHeight="1" x14ac:dyDescent="0.2">
      <c r="A595" s="81"/>
      <c r="B595" s="81"/>
      <c r="C595" s="81"/>
      <c r="D595" s="81"/>
      <c r="E595" s="81"/>
      <c r="F595" s="86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 spans="1:27" ht="18.75" customHeight="1" x14ac:dyDescent="0.2">
      <c r="A596" s="81"/>
      <c r="B596" s="81"/>
      <c r="C596" s="81"/>
      <c r="D596" s="81"/>
      <c r="E596" s="81"/>
      <c r="F596" s="86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 spans="1:27" ht="18.75" customHeight="1" x14ac:dyDescent="0.2">
      <c r="A597" s="81"/>
      <c r="B597" s="81"/>
      <c r="C597" s="81"/>
      <c r="D597" s="81"/>
      <c r="E597" s="81"/>
      <c r="F597" s="86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 spans="1:27" ht="18.75" customHeight="1" x14ac:dyDescent="0.2">
      <c r="A598" s="81"/>
      <c r="B598" s="81"/>
      <c r="C598" s="81"/>
      <c r="D598" s="81"/>
      <c r="E598" s="81"/>
      <c r="F598" s="86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 spans="1:27" ht="18.75" customHeight="1" x14ac:dyDescent="0.2">
      <c r="A599" s="81"/>
      <c r="B599" s="81"/>
      <c r="C599" s="81"/>
      <c r="D599" s="81"/>
      <c r="E599" s="81"/>
      <c r="F599" s="86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 spans="1:27" ht="18.75" customHeight="1" x14ac:dyDescent="0.2">
      <c r="A600" s="81"/>
      <c r="B600" s="81"/>
      <c r="C600" s="81"/>
      <c r="D600" s="81"/>
      <c r="E600" s="81"/>
      <c r="F600" s="86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 spans="1:27" ht="18.75" customHeight="1" x14ac:dyDescent="0.2">
      <c r="A601" s="81"/>
      <c r="B601" s="81"/>
      <c r="C601" s="81"/>
      <c r="D601" s="81"/>
      <c r="E601" s="81"/>
      <c r="F601" s="86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 spans="1:27" ht="18.75" customHeight="1" x14ac:dyDescent="0.2">
      <c r="A602" s="81"/>
      <c r="B602" s="81"/>
      <c r="C602" s="81"/>
      <c r="D602" s="81"/>
      <c r="E602" s="81"/>
      <c r="F602" s="86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 spans="1:27" ht="18.75" customHeight="1" x14ac:dyDescent="0.2">
      <c r="A603" s="81"/>
      <c r="B603" s="81"/>
      <c r="C603" s="81"/>
      <c r="D603" s="81"/>
      <c r="E603" s="81"/>
      <c r="F603" s="86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 spans="1:27" ht="18.75" customHeight="1" x14ac:dyDescent="0.2">
      <c r="A604" s="81"/>
      <c r="B604" s="81"/>
      <c r="C604" s="81"/>
      <c r="D604" s="81"/>
      <c r="E604" s="81"/>
      <c r="F604" s="86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 spans="1:27" ht="18.75" customHeight="1" x14ac:dyDescent="0.2">
      <c r="A605" s="81"/>
      <c r="B605" s="81"/>
      <c r="C605" s="81"/>
      <c r="D605" s="81"/>
      <c r="E605" s="81"/>
      <c r="F605" s="86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 spans="1:27" ht="18.75" customHeight="1" x14ac:dyDescent="0.2">
      <c r="A606" s="81"/>
      <c r="B606" s="81"/>
      <c r="C606" s="81"/>
      <c r="D606" s="81"/>
      <c r="E606" s="81"/>
      <c r="F606" s="86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 spans="1:27" ht="18.75" customHeight="1" x14ac:dyDescent="0.2">
      <c r="A607" s="81"/>
      <c r="B607" s="81"/>
      <c r="C607" s="81"/>
      <c r="D607" s="81"/>
      <c r="E607" s="81"/>
      <c r="F607" s="86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 spans="1:27" ht="18.75" customHeight="1" x14ac:dyDescent="0.2">
      <c r="A608" s="81"/>
      <c r="B608" s="81"/>
      <c r="C608" s="81"/>
      <c r="D608" s="81"/>
      <c r="E608" s="81"/>
      <c r="F608" s="86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 spans="1:27" ht="18.75" customHeight="1" x14ac:dyDescent="0.2">
      <c r="A609" s="81"/>
      <c r="B609" s="81"/>
      <c r="C609" s="81"/>
      <c r="D609" s="81"/>
      <c r="E609" s="81"/>
      <c r="F609" s="86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 spans="1:27" ht="18.75" customHeight="1" x14ac:dyDescent="0.2">
      <c r="A610" s="81"/>
      <c r="B610" s="81"/>
      <c r="C610" s="81"/>
      <c r="D610" s="81"/>
      <c r="E610" s="81"/>
      <c r="F610" s="86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 spans="1:27" ht="18.75" customHeight="1" x14ac:dyDescent="0.2">
      <c r="A611" s="81"/>
      <c r="B611" s="81"/>
      <c r="C611" s="81"/>
      <c r="D611" s="81"/>
      <c r="E611" s="81"/>
      <c r="F611" s="86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 spans="1:27" ht="18.75" customHeight="1" x14ac:dyDescent="0.2">
      <c r="A612" s="81"/>
      <c r="B612" s="81"/>
      <c r="C612" s="81"/>
      <c r="D612" s="81"/>
      <c r="E612" s="81"/>
      <c r="F612" s="86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 spans="1:27" ht="18.75" customHeight="1" x14ac:dyDescent="0.2">
      <c r="A613" s="81"/>
      <c r="B613" s="81"/>
      <c r="C613" s="81"/>
      <c r="D613" s="81"/>
      <c r="E613" s="81"/>
      <c r="F613" s="86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 spans="1:27" ht="18.75" customHeight="1" x14ac:dyDescent="0.2">
      <c r="A614" s="81"/>
      <c r="B614" s="81"/>
      <c r="C614" s="81"/>
      <c r="D614" s="81"/>
      <c r="E614" s="81"/>
      <c r="F614" s="86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 spans="1:27" ht="18.75" customHeight="1" x14ac:dyDescent="0.2">
      <c r="A615" s="81"/>
      <c r="B615" s="81"/>
      <c r="C615" s="81"/>
      <c r="D615" s="81"/>
      <c r="E615" s="81"/>
      <c r="F615" s="86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 spans="1:27" ht="18.75" customHeight="1" x14ac:dyDescent="0.2">
      <c r="A616" s="81"/>
      <c r="B616" s="81"/>
      <c r="C616" s="81"/>
      <c r="D616" s="81"/>
      <c r="E616" s="81"/>
      <c r="F616" s="86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 spans="1:27" ht="18.75" customHeight="1" x14ac:dyDescent="0.2">
      <c r="A617" s="81"/>
      <c r="B617" s="81"/>
      <c r="C617" s="81"/>
      <c r="D617" s="81"/>
      <c r="E617" s="81"/>
      <c r="F617" s="86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 spans="1:27" ht="18.75" customHeight="1" x14ac:dyDescent="0.2">
      <c r="A618" s="81"/>
      <c r="B618" s="81"/>
      <c r="C618" s="81"/>
      <c r="D618" s="81"/>
      <c r="E618" s="81"/>
      <c r="F618" s="86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 spans="1:27" ht="18.75" customHeight="1" x14ac:dyDescent="0.2">
      <c r="A619" s="81"/>
      <c r="B619" s="81"/>
      <c r="C619" s="81"/>
      <c r="D619" s="81"/>
      <c r="E619" s="81"/>
      <c r="F619" s="86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 spans="1:27" ht="18.75" customHeight="1" x14ac:dyDescent="0.2">
      <c r="A620" s="81"/>
      <c r="B620" s="81"/>
      <c r="C620" s="81"/>
      <c r="D620" s="81"/>
      <c r="E620" s="81"/>
      <c r="F620" s="86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 spans="1:27" ht="18.75" customHeight="1" x14ac:dyDescent="0.2">
      <c r="A621" s="81"/>
      <c r="B621" s="81"/>
      <c r="C621" s="81"/>
      <c r="D621" s="81"/>
      <c r="E621" s="81"/>
      <c r="F621" s="86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 spans="1:27" ht="18.75" customHeight="1" x14ac:dyDescent="0.2">
      <c r="A622" s="81"/>
      <c r="B622" s="81"/>
      <c r="C622" s="81"/>
      <c r="D622" s="81"/>
      <c r="E622" s="81"/>
      <c r="F622" s="86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 spans="1:27" ht="18.75" customHeight="1" x14ac:dyDescent="0.2">
      <c r="A623" s="81"/>
      <c r="B623" s="81"/>
      <c r="C623" s="81"/>
      <c r="D623" s="81"/>
      <c r="E623" s="81"/>
      <c r="F623" s="86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 spans="1:27" ht="18.75" customHeight="1" x14ac:dyDescent="0.2">
      <c r="A624" s="81"/>
      <c r="B624" s="81"/>
      <c r="C624" s="81"/>
      <c r="D624" s="81"/>
      <c r="E624" s="81"/>
      <c r="F624" s="86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 spans="1:27" ht="18.75" customHeight="1" x14ac:dyDescent="0.2">
      <c r="A625" s="81"/>
      <c r="B625" s="81"/>
      <c r="C625" s="81"/>
      <c r="D625" s="81"/>
      <c r="E625" s="81"/>
      <c r="F625" s="86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 spans="1:27" ht="18.75" customHeight="1" x14ac:dyDescent="0.2">
      <c r="A626" s="81"/>
      <c r="B626" s="81"/>
      <c r="C626" s="81"/>
      <c r="D626" s="81"/>
      <c r="E626" s="81"/>
      <c r="F626" s="86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 spans="1:27" ht="18.75" customHeight="1" x14ac:dyDescent="0.2">
      <c r="A627" s="81"/>
      <c r="B627" s="81"/>
      <c r="C627" s="81"/>
      <c r="D627" s="81"/>
      <c r="E627" s="81"/>
      <c r="F627" s="86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 spans="1:27" ht="18.75" customHeight="1" x14ac:dyDescent="0.2">
      <c r="A628" s="81"/>
      <c r="B628" s="81"/>
      <c r="C628" s="81"/>
      <c r="D628" s="81"/>
      <c r="E628" s="81"/>
      <c r="F628" s="86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 spans="1:27" ht="18.75" customHeight="1" x14ac:dyDescent="0.2">
      <c r="A629" s="81"/>
      <c r="B629" s="81"/>
      <c r="C629" s="81"/>
      <c r="D629" s="81"/>
      <c r="E629" s="81"/>
      <c r="F629" s="86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 spans="1:27" ht="18.75" customHeight="1" x14ac:dyDescent="0.2">
      <c r="A630" s="81"/>
      <c r="B630" s="81"/>
      <c r="C630" s="81"/>
      <c r="D630" s="81"/>
      <c r="E630" s="81"/>
      <c r="F630" s="86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 spans="1:27" ht="18.75" customHeight="1" x14ac:dyDescent="0.2">
      <c r="A631" s="81"/>
      <c r="B631" s="81"/>
      <c r="C631" s="81"/>
      <c r="D631" s="81"/>
      <c r="E631" s="81"/>
      <c r="F631" s="86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 spans="1:27" ht="18.75" customHeight="1" x14ac:dyDescent="0.2">
      <c r="A632" s="81"/>
      <c r="B632" s="81"/>
      <c r="C632" s="81"/>
      <c r="D632" s="81"/>
      <c r="E632" s="81"/>
      <c r="F632" s="86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 spans="1:27" ht="18.75" customHeight="1" x14ac:dyDescent="0.2">
      <c r="A633" s="81"/>
      <c r="B633" s="81"/>
      <c r="C633" s="81"/>
      <c r="D633" s="81"/>
      <c r="E633" s="81"/>
      <c r="F633" s="86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 spans="1:27" ht="18.75" customHeight="1" x14ac:dyDescent="0.2">
      <c r="A634" s="81"/>
      <c r="B634" s="81"/>
      <c r="C634" s="81"/>
      <c r="D634" s="81"/>
      <c r="E634" s="81"/>
      <c r="F634" s="86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 spans="1:27" ht="18.75" customHeight="1" x14ac:dyDescent="0.2">
      <c r="A635" s="81"/>
      <c r="B635" s="81"/>
      <c r="C635" s="81"/>
      <c r="D635" s="81"/>
      <c r="E635" s="81"/>
      <c r="F635" s="86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 spans="1:27" ht="18.75" customHeight="1" x14ac:dyDescent="0.2">
      <c r="A636" s="81"/>
      <c r="B636" s="81"/>
      <c r="C636" s="81"/>
      <c r="D636" s="81"/>
      <c r="E636" s="81"/>
      <c r="F636" s="86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 spans="1:27" ht="18.75" customHeight="1" x14ac:dyDescent="0.2">
      <c r="A637" s="81"/>
      <c r="B637" s="81"/>
      <c r="C637" s="81"/>
      <c r="D637" s="81"/>
      <c r="E637" s="81"/>
      <c r="F637" s="86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 spans="1:27" ht="18.75" customHeight="1" x14ac:dyDescent="0.2">
      <c r="A638" s="81"/>
      <c r="B638" s="81"/>
      <c r="C638" s="81"/>
      <c r="D638" s="81"/>
      <c r="E638" s="81"/>
      <c r="F638" s="86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 spans="1:27" ht="18.75" customHeight="1" x14ac:dyDescent="0.2">
      <c r="A639" s="81"/>
      <c r="B639" s="81"/>
      <c r="C639" s="81"/>
      <c r="D639" s="81"/>
      <c r="E639" s="81"/>
      <c r="F639" s="86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 spans="1:27" ht="18.75" customHeight="1" x14ac:dyDescent="0.2">
      <c r="A640" s="81"/>
      <c r="B640" s="81"/>
      <c r="C640" s="81"/>
      <c r="D640" s="81"/>
      <c r="E640" s="81"/>
      <c r="F640" s="86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 spans="1:27" ht="18.75" customHeight="1" x14ac:dyDescent="0.2">
      <c r="A641" s="81"/>
      <c r="B641" s="81"/>
      <c r="C641" s="81"/>
      <c r="D641" s="81"/>
      <c r="E641" s="81"/>
      <c r="F641" s="86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 spans="1:27" ht="18.75" customHeight="1" x14ac:dyDescent="0.2">
      <c r="A642" s="81"/>
      <c r="B642" s="81"/>
      <c r="C642" s="81"/>
      <c r="D642" s="81"/>
      <c r="E642" s="81"/>
      <c r="F642" s="86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 spans="1:27" ht="18.75" customHeight="1" x14ac:dyDescent="0.2">
      <c r="A643" s="81"/>
      <c r="B643" s="81"/>
      <c r="C643" s="81"/>
      <c r="D643" s="81"/>
      <c r="E643" s="81"/>
      <c r="F643" s="86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 spans="1:27" ht="18.75" customHeight="1" x14ac:dyDescent="0.2">
      <c r="A644" s="81"/>
      <c r="B644" s="81"/>
      <c r="C644" s="81"/>
      <c r="D644" s="81"/>
      <c r="E644" s="81"/>
      <c r="F644" s="86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 spans="1:27" ht="18.75" customHeight="1" x14ac:dyDescent="0.2">
      <c r="A645" s="81"/>
      <c r="B645" s="81"/>
      <c r="C645" s="81"/>
      <c r="D645" s="81"/>
      <c r="E645" s="81"/>
      <c r="F645" s="86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 spans="1:27" ht="18.75" customHeight="1" x14ac:dyDescent="0.2">
      <c r="A646" s="81"/>
      <c r="B646" s="81"/>
      <c r="C646" s="81"/>
      <c r="D646" s="81"/>
      <c r="E646" s="81"/>
      <c r="F646" s="86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 spans="1:27" ht="18.75" customHeight="1" x14ac:dyDescent="0.2">
      <c r="A647" s="81"/>
      <c r="B647" s="81"/>
      <c r="C647" s="81"/>
      <c r="D647" s="81"/>
      <c r="E647" s="81"/>
      <c r="F647" s="86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 spans="1:27" ht="18.75" customHeight="1" x14ac:dyDescent="0.2">
      <c r="A648" s="81"/>
      <c r="B648" s="81"/>
      <c r="C648" s="81"/>
      <c r="D648" s="81"/>
      <c r="E648" s="81"/>
      <c r="F648" s="86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 spans="1:27" ht="18.75" customHeight="1" x14ac:dyDescent="0.2">
      <c r="A649" s="81"/>
      <c r="B649" s="81"/>
      <c r="C649" s="81"/>
      <c r="D649" s="81"/>
      <c r="E649" s="81"/>
      <c r="F649" s="86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 spans="1:27" ht="18.75" customHeight="1" x14ac:dyDescent="0.2">
      <c r="A650" s="81"/>
      <c r="B650" s="81"/>
      <c r="C650" s="81"/>
      <c r="D650" s="81"/>
      <c r="E650" s="81"/>
      <c r="F650" s="86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 spans="1:27" ht="18.75" customHeight="1" x14ac:dyDescent="0.2">
      <c r="A651" s="81"/>
      <c r="B651" s="81"/>
      <c r="C651" s="81"/>
      <c r="D651" s="81"/>
      <c r="E651" s="81"/>
      <c r="F651" s="86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 spans="1:27" ht="18.75" customHeight="1" x14ac:dyDescent="0.2">
      <c r="A652" s="81"/>
      <c r="B652" s="81"/>
      <c r="C652" s="81"/>
      <c r="D652" s="81"/>
      <c r="E652" s="81"/>
      <c r="F652" s="86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 spans="1:27" ht="18.75" customHeight="1" x14ac:dyDescent="0.2">
      <c r="A653" s="81"/>
      <c r="B653" s="81"/>
      <c r="C653" s="81"/>
      <c r="D653" s="81"/>
      <c r="E653" s="81"/>
      <c r="F653" s="86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 spans="1:27" ht="18.75" customHeight="1" x14ac:dyDescent="0.2">
      <c r="A654" s="81"/>
      <c r="B654" s="81"/>
      <c r="C654" s="81"/>
      <c r="D654" s="81"/>
      <c r="E654" s="81"/>
      <c r="F654" s="86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 spans="1:27" ht="18.75" customHeight="1" x14ac:dyDescent="0.2">
      <c r="A655" s="81"/>
      <c r="B655" s="81"/>
      <c r="C655" s="81"/>
      <c r="D655" s="81"/>
      <c r="E655" s="81"/>
      <c r="F655" s="86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 spans="1:27" ht="18.75" customHeight="1" x14ac:dyDescent="0.2">
      <c r="A656" s="81"/>
      <c r="B656" s="81"/>
      <c r="C656" s="81"/>
      <c r="D656" s="81"/>
      <c r="E656" s="81"/>
      <c r="F656" s="86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 spans="1:27" ht="18.75" customHeight="1" x14ac:dyDescent="0.2">
      <c r="A657" s="81"/>
      <c r="B657" s="81"/>
      <c r="C657" s="81"/>
      <c r="D657" s="81"/>
      <c r="E657" s="81"/>
      <c r="F657" s="86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 spans="1:27" ht="18.75" customHeight="1" x14ac:dyDescent="0.2">
      <c r="A658" s="81"/>
      <c r="B658" s="81"/>
      <c r="C658" s="81"/>
      <c r="D658" s="81"/>
      <c r="E658" s="81"/>
      <c r="F658" s="86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 spans="1:27" ht="18.75" customHeight="1" x14ac:dyDescent="0.2">
      <c r="A659" s="81"/>
      <c r="B659" s="81"/>
      <c r="C659" s="81"/>
      <c r="D659" s="81"/>
      <c r="E659" s="81"/>
      <c r="F659" s="86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 spans="1:27" ht="18.75" customHeight="1" x14ac:dyDescent="0.2">
      <c r="A660" s="81"/>
      <c r="B660" s="81"/>
      <c r="C660" s="81"/>
      <c r="D660" s="81"/>
      <c r="E660" s="81"/>
      <c r="F660" s="86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 spans="1:27" ht="18.75" customHeight="1" x14ac:dyDescent="0.2">
      <c r="A661" s="81"/>
      <c r="B661" s="81"/>
      <c r="C661" s="81"/>
      <c r="D661" s="81"/>
      <c r="E661" s="81"/>
      <c r="F661" s="86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 spans="1:27" ht="18.75" customHeight="1" x14ac:dyDescent="0.2">
      <c r="A662" s="81"/>
      <c r="B662" s="81"/>
      <c r="C662" s="81"/>
      <c r="D662" s="81"/>
      <c r="E662" s="81"/>
      <c r="F662" s="86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 spans="1:27" ht="18.75" customHeight="1" x14ac:dyDescent="0.2">
      <c r="A663" s="81"/>
      <c r="B663" s="81"/>
      <c r="C663" s="81"/>
      <c r="D663" s="81"/>
      <c r="E663" s="81"/>
      <c r="F663" s="86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 spans="1:27" ht="18.75" customHeight="1" x14ac:dyDescent="0.2">
      <c r="A664" s="81"/>
      <c r="B664" s="81"/>
      <c r="C664" s="81"/>
      <c r="D664" s="81"/>
      <c r="E664" s="81"/>
      <c r="F664" s="86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 spans="1:27" ht="18.75" customHeight="1" x14ac:dyDescent="0.2">
      <c r="A665" s="81"/>
      <c r="B665" s="81"/>
      <c r="C665" s="81"/>
      <c r="D665" s="81"/>
      <c r="E665" s="81"/>
      <c r="F665" s="86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 spans="1:27" ht="18.75" customHeight="1" x14ac:dyDescent="0.2">
      <c r="A666" s="81"/>
      <c r="B666" s="81"/>
      <c r="C666" s="81"/>
      <c r="D666" s="81"/>
      <c r="E666" s="81"/>
      <c r="F666" s="86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 spans="1:27" ht="18.75" customHeight="1" x14ac:dyDescent="0.2">
      <c r="A667" s="81"/>
      <c r="B667" s="81"/>
      <c r="C667" s="81"/>
      <c r="D667" s="81"/>
      <c r="E667" s="81"/>
      <c r="F667" s="86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 spans="1:27" ht="18.75" customHeight="1" x14ac:dyDescent="0.2">
      <c r="A668" s="81"/>
      <c r="B668" s="81"/>
      <c r="C668" s="81"/>
      <c r="D668" s="81"/>
      <c r="E668" s="81"/>
      <c r="F668" s="86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 spans="1:27" ht="18.75" customHeight="1" x14ac:dyDescent="0.2">
      <c r="A669" s="81"/>
      <c r="B669" s="81"/>
      <c r="C669" s="81"/>
      <c r="D669" s="81"/>
      <c r="E669" s="81"/>
      <c r="F669" s="86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 spans="1:27" ht="18.75" customHeight="1" x14ac:dyDescent="0.2">
      <c r="A670" s="81"/>
      <c r="B670" s="81"/>
      <c r="C670" s="81"/>
      <c r="D670" s="81"/>
      <c r="E670" s="81"/>
      <c r="F670" s="86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 spans="1:27" ht="18.75" customHeight="1" x14ac:dyDescent="0.2">
      <c r="A671" s="81"/>
      <c r="B671" s="81"/>
      <c r="C671" s="81"/>
      <c r="D671" s="81"/>
      <c r="E671" s="81"/>
      <c r="F671" s="86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 spans="1:27" ht="18.75" customHeight="1" x14ac:dyDescent="0.2">
      <c r="A672" s="81"/>
      <c r="B672" s="81"/>
      <c r="C672" s="81"/>
      <c r="D672" s="81"/>
      <c r="E672" s="81"/>
      <c r="F672" s="86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 spans="1:27" ht="18.75" customHeight="1" x14ac:dyDescent="0.2">
      <c r="A673" s="81"/>
      <c r="B673" s="81"/>
      <c r="C673" s="81"/>
      <c r="D673" s="81"/>
      <c r="E673" s="81"/>
      <c r="F673" s="86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 spans="1:27" ht="18.75" customHeight="1" x14ac:dyDescent="0.2">
      <c r="A674" s="81"/>
      <c r="B674" s="81"/>
      <c r="C674" s="81"/>
      <c r="D674" s="81"/>
      <c r="E674" s="81"/>
      <c r="F674" s="86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 spans="1:27" ht="18.75" customHeight="1" x14ac:dyDescent="0.2">
      <c r="A675" s="81"/>
      <c r="B675" s="81"/>
      <c r="C675" s="81"/>
      <c r="D675" s="81"/>
      <c r="E675" s="81"/>
      <c r="F675" s="86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 spans="1:27" ht="18.75" customHeight="1" x14ac:dyDescent="0.2">
      <c r="A676" s="81"/>
      <c r="B676" s="81"/>
      <c r="C676" s="81"/>
      <c r="D676" s="81"/>
      <c r="E676" s="81"/>
      <c r="F676" s="86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 spans="1:27" ht="18.75" customHeight="1" x14ac:dyDescent="0.2">
      <c r="A677" s="81"/>
      <c r="B677" s="81"/>
      <c r="C677" s="81"/>
      <c r="D677" s="81"/>
      <c r="E677" s="81"/>
      <c r="F677" s="86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 spans="1:27" ht="18.75" customHeight="1" x14ac:dyDescent="0.2">
      <c r="A678" s="81"/>
      <c r="B678" s="81"/>
      <c r="C678" s="81"/>
      <c r="D678" s="81"/>
      <c r="E678" s="81"/>
      <c r="F678" s="86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 spans="1:27" ht="18.75" customHeight="1" x14ac:dyDescent="0.2">
      <c r="A679" s="81"/>
      <c r="B679" s="81"/>
      <c r="C679" s="81"/>
      <c r="D679" s="81"/>
      <c r="E679" s="81"/>
      <c r="F679" s="86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 spans="1:27" ht="18.75" customHeight="1" x14ac:dyDescent="0.2">
      <c r="A680" s="81"/>
      <c r="B680" s="81"/>
      <c r="C680" s="81"/>
      <c r="D680" s="81"/>
      <c r="E680" s="81"/>
      <c r="F680" s="86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 spans="1:27" ht="18.75" customHeight="1" x14ac:dyDescent="0.2">
      <c r="A681" s="81"/>
      <c r="B681" s="81"/>
      <c r="C681" s="81"/>
      <c r="D681" s="81"/>
      <c r="E681" s="81"/>
      <c r="F681" s="86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 spans="1:27" ht="18.75" customHeight="1" x14ac:dyDescent="0.2">
      <c r="A682" s="81"/>
      <c r="B682" s="81"/>
      <c r="C682" s="81"/>
      <c r="D682" s="81"/>
      <c r="E682" s="81"/>
      <c r="F682" s="86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 spans="1:27" ht="18.75" customHeight="1" x14ac:dyDescent="0.2">
      <c r="A683" s="81"/>
      <c r="B683" s="81"/>
      <c r="C683" s="81"/>
      <c r="D683" s="81"/>
      <c r="E683" s="81"/>
      <c r="F683" s="86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 spans="1:27" ht="18.75" customHeight="1" x14ac:dyDescent="0.2">
      <c r="A684" s="81"/>
      <c r="B684" s="81"/>
      <c r="C684" s="81"/>
      <c r="D684" s="81"/>
      <c r="E684" s="81"/>
      <c r="F684" s="86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 spans="1:27" ht="18.75" customHeight="1" x14ac:dyDescent="0.2">
      <c r="A685" s="81"/>
      <c r="B685" s="81"/>
      <c r="C685" s="81"/>
      <c r="D685" s="81"/>
      <c r="E685" s="81"/>
      <c r="F685" s="86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 spans="1:27" ht="18.75" customHeight="1" x14ac:dyDescent="0.2">
      <c r="A686" s="81"/>
      <c r="B686" s="81"/>
      <c r="C686" s="81"/>
      <c r="D686" s="81"/>
      <c r="E686" s="81"/>
      <c r="F686" s="86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 spans="1:27" ht="18.75" customHeight="1" x14ac:dyDescent="0.2">
      <c r="A687" s="81"/>
      <c r="B687" s="81"/>
      <c r="C687" s="81"/>
      <c r="D687" s="81"/>
      <c r="E687" s="81"/>
      <c r="F687" s="86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 spans="1:27" ht="18.75" customHeight="1" x14ac:dyDescent="0.2">
      <c r="A688" s="81"/>
      <c r="B688" s="81"/>
      <c r="C688" s="81"/>
      <c r="D688" s="81"/>
      <c r="E688" s="81"/>
      <c r="F688" s="86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 spans="1:27" ht="18.75" customHeight="1" x14ac:dyDescent="0.2">
      <c r="A689" s="81"/>
      <c r="B689" s="81"/>
      <c r="C689" s="81"/>
      <c r="D689" s="81"/>
      <c r="E689" s="81"/>
      <c r="F689" s="86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 spans="1:27" ht="18.75" customHeight="1" x14ac:dyDescent="0.2">
      <c r="A690" s="81"/>
      <c r="B690" s="81"/>
      <c r="C690" s="81"/>
      <c r="D690" s="81"/>
      <c r="E690" s="81"/>
      <c r="F690" s="86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 spans="1:27" ht="18.75" customHeight="1" x14ac:dyDescent="0.2">
      <c r="A691" s="81"/>
      <c r="B691" s="81"/>
      <c r="C691" s="81"/>
      <c r="D691" s="81"/>
      <c r="E691" s="81"/>
      <c r="F691" s="86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 spans="1:27" ht="18.75" customHeight="1" x14ac:dyDescent="0.2">
      <c r="A692" s="81"/>
      <c r="B692" s="81"/>
      <c r="C692" s="81"/>
      <c r="D692" s="81"/>
      <c r="E692" s="81"/>
      <c r="F692" s="86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 spans="1:27" ht="18.75" customHeight="1" x14ac:dyDescent="0.2">
      <c r="A693" s="81"/>
      <c r="B693" s="81"/>
      <c r="C693" s="81"/>
      <c r="D693" s="81"/>
      <c r="E693" s="81"/>
      <c r="F693" s="86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 spans="1:27" ht="18.75" customHeight="1" x14ac:dyDescent="0.2">
      <c r="A694" s="81"/>
      <c r="B694" s="81"/>
      <c r="C694" s="81"/>
      <c r="D694" s="81"/>
      <c r="E694" s="81"/>
      <c r="F694" s="86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 spans="1:27" ht="18.75" customHeight="1" x14ac:dyDescent="0.2">
      <c r="A695" s="81"/>
      <c r="B695" s="81"/>
      <c r="C695" s="81"/>
      <c r="D695" s="81"/>
      <c r="E695" s="81"/>
      <c r="F695" s="86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 spans="1:27" ht="18.75" customHeight="1" x14ac:dyDescent="0.2">
      <c r="A696" s="81"/>
      <c r="B696" s="81"/>
      <c r="C696" s="81"/>
      <c r="D696" s="81"/>
      <c r="E696" s="81"/>
      <c r="F696" s="86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 spans="1:27" ht="18.75" customHeight="1" x14ac:dyDescent="0.2">
      <c r="A697" s="81"/>
      <c r="B697" s="81"/>
      <c r="C697" s="81"/>
      <c r="D697" s="81"/>
      <c r="E697" s="81"/>
      <c r="F697" s="86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 spans="1:27" ht="18.75" customHeight="1" x14ac:dyDescent="0.2">
      <c r="A698" s="81"/>
      <c r="B698" s="81"/>
      <c r="C698" s="81"/>
      <c r="D698" s="81"/>
      <c r="E698" s="81"/>
      <c r="F698" s="86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 spans="1:27" ht="18.75" customHeight="1" x14ac:dyDescent="0.2">
      <c r="A699" s="81"/>
      <c r="B699" s="81"/>
      <c r="C699" s="81"/>
      <c r="D699" s="81"/>
      <c r="E699" s="81"/>
      <c r="F699" s="86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 spans="1:27" ht="18.75" customHeight="1" x14ac:dyDescent="0.2">
      <c r="A700" s="81"/>
      <c r="B700" s="81"/>
      <c r="C700" s="81"/>
      <c r="D700" s="81"/>
      <c r="E700" s="81"/>
      <c r="F700" s="86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 spans="1:27" ht="18.75" customHeight="1" x14ac:dyDescent="0.2">
      <c r="A701" s="81"/>
      <c r="B701" s="81"/>
      <c r="C701" s="81"/>
      <c r="D701" s="81"/>
      <c r="E701" s="81"/>
      <c r="F701" s="86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 spans="1:27" ht="18.75" customHeight="1" x14ac:dyDescent="0.2">
      <c r="A702" s="81"/>
      <c r="B702" s="81"/>
      <c r="C702" s="81"/>
      <c r="D702" s="81"/>
      <c r="E702" s="81"/>
      <c r="F702" s="86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 spans="1:27" ht="18.75" customHeight="1" x14ac:dyDescent="0.2">
      <c r="A703" s="81"/>
      <c r="B703" s="81"/>
      <c r="C703" s="81"/>
      <c r="D703" s="81"/>
      <c r="E703" s="81"/>
      <c r="F703" s="86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 spans="1:27" ht="18.75" customHeight="1" x14ac:dyDescent="0.2">
      <c r="A704" s="81"/>
      <c r="B704" s="81"/>
      <c r="C704" s="81"/>
      <c r="D704" s="81"/>
      <c r="E704" s="81"/>
      <c r="F704" s="86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 spans="1:27" ht="18.75" customHeight="1" x14ac:dyDescent="0.2">
      <c r="A705" s="81"/>
      <c r="B705" s="81"/>
      <c r="C705" s="81"/>
      <c r="D705" s="81"/>
      <c r="E705" s="81"/>
      <c r="F705" s="86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 spans="1:27" ht="18.75" customHeight="1" x14ac:dyDescent="0.2">
      <c r="A706" s="81"/>
      <c r="B706" s="81"/>
      <c r="C706" s="81"/>
      <c r="D706" s="81"/>
      <c r="E706" s="81"/>
      <c r="F706" s="86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 spans="1:27" ht="18.75" customHeight="1" x14ac:dyDescent="0.2">
      <c r="A707" s="81"/>
      <c r="B707" s="81"/>
      <c r="C707" s="81"/>
      <c r="D707" s="81"/>
      <c r="E707" s="81"/>
      <c r="F707" s="86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 spans="1:27" ht="18.75" customHeight="1" x14ac:dyDescent="0.2">
      <c r="A708" s="81"/>
      <c r="B708" s="81"/>
      <c r="C708" s="81"/>
      <c r="D708" s="81"/>
      <c r="E708" s="81"/>
      <c r="F708" s="86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 spans="1:27" ht="18.75" customHeight="1" x14ac:dyDescent="0.2">
      <c r="A709" s="81"/>
      <c r="B709" s="81"/>
      <c r="C709" s="81"/>
      <c r="D709" s="81"/>
      <c r="E709" s="81"/>
      <c r="F709" s="86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 spans="1:27" ht="18.75" customHeight="1" x14ac:dyDescent="0.2">
      <c r="A710" s="81"/>
      <c r="B710" s="81"/>
      <c r="C710" s="81"/>
      <c r="D710" s="81"/>
      <c r="E710" s="81"/>
      <c r="F710" s="86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 spans="1:27" ht="18.75" customHeight="1" x14ac:dyDescent="0.2">
      <c r="A711" s="81"/>
      <c r="B711" s="81"/>
      <c r="C711" s="81"/>
      <c r="D711" s="81"/>
      <c r="E711" s="81"/>
      <c r="F711" s="86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 spans="1:27" ht="18.75" customHeight="1" x14ac:dyDescent="0.2">
      <c r="A712" s="81"/>
      <c r="B712" s="81"/>
      <c r="C712" s="81"/>
      <c r="D712" s="81"/>
      <c r="E712" s="81"/>
      <c r="F712" s="86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 spans="1:27" ht="18.75" customHeight="1" x14ac:dyDescent="0.2">
      <c r="A713" s="81"/>
      <c r="B713" s="81"/>
      <c r="C713" s="81"/>
      <c r="D713" s="81"/>
      <c r="E713" s="81"/>
      <c r="F713" s="86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 spans="1:27" ht="18.75" customHeight="1" x14ac:dyDescent="0.2">
      <c r="A714" s="81"/>
      <c r="B714" s="81"/>
      <c r="C714" s="81"/>
      <c r="D714" s="81"/>
      <c r="E714" s="81"/>
      <c r="F714" s="86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 spans="1:27" ht="18.75" customHeight="1" x14ac:dyDescent="0.2">
      <c r="A715" s="81"/>
      <c r="B715" s="81"/>
      <c r="C715" s="81"/>
      <c r="D715" s="81"/>
      <c r="E715" s="81"/>
      <c r="F715" s="86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 spans="1:27" ht="18.75" customHeight="1" x14ac:dyDescent="0.2">
      <c r="A716" s="81"/>
      <c r="B716" s="81"/>
      <c r="C716" s="81"/>
      <c r="D716" s="81"/>
      <c r="E716" s="81"/>
      <c r="F716" s="86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 spans="1:27" ht="18.75" customHeight="1" x14ac:dyDescent="0.2">
      <c r="A717" s="81"/>
      <c r="B717" s="81"/>
      <c r="C717" s="81"/>
      <c r="D717" s="81"/>
      <c r="E717" s="81"/>
      <c r="F717" s="86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 spans="1:27" ht="18.75" customHeight="1" x14ac:dyDescent="0.2">
      <c r="A718" s="81"/>
      <c r="B718" s="81"/>
      <c r="C718" s="81"/>
      <c r="D718" s="81"/>
      <c r="E718" s="81"/>
      <c r="F718" s="86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 spans="1:27" ht="18.75" customHeight="1" x14ac:dyDescent="0.2">
      <c r="A719" s="81"/>
      <c r="B719" s="81"/>
      <c r="C719" s="81"/>
      <c r="D719" s="81"/>
      <c r="E719" s="81"/>
      <c r="F719" s="86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 spans="1:27" ht="18.75" customHeight="1" x14ac:dyDescent="0.2">
      <c r="A720" s="81"/>
      <c r="B720" s="81"/>
      <c r="C720" s="81"/>
      <c r="D720" s="81"/>
      <c r="E720" s="81"/>
      <c r="F720" s="86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 spans="1:27" ht="18.75" customHeight="1" x14ac:dyDescent="0.2">
      <c r="A721" s="81"/>
      <c r="B721" s="81"/>
      <c r="C721" s="81"/>
      <c r="D721" s="81"/>
      <c r="E721" s="81"/>
      <c r="F721" s="86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 spans="1:27" ht="18.75" customHeight="1" x14ac:dyDescent="0.2">
      <c r="A722" s="81"/>
      <c r="B722" s="81"/>
      <c r="C722" s="81"/>
      <c r="D722" s="81"/>
      <c r="E722" s="81"/>
      <c r="F722" s="86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 spans="1:27" ht="18.75" customHeight="1" x14ac:dyDescent="0.2">
      <c r="A723" s="81"/>
      <c r="B723" s="81"/>
      <c r="C723" s="81"/>
      <c r="D723" s="81"/>
      <c r="E723" s="81"/>
      <c r="F723" s="86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 spans="1:27" ht="18.75" customHeight="1" x14ac:dyDescent="0.2">
      <c r="A724" s="81"/>
      <c r="B724" s="81"/>
      <c r="C724" s="81"/>
      <c r="D724" s="81"/>
      <c r="E724" s="81"/>
      <c r="F724" s="86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 spans="1:27" ht="18.75" customHeight="1" x14ac:dyDescent="0.2">
      <c r="A725" s="81"/>
      <c r="B725" s="81"/>
      <c r="C725" s="81"/>
      <c r="D725" s="81"/>
      <c r="E725" s="81"/>
      <c r="F725" s="86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 spans="1:27" ht="18.75" customHeight="1" x14ac:dyDescent="0.2">
      <c r="A726" s="81"/>
      <c r="B726" s="81"/>
      <c r="C726" s="81"/>
      <c r="D726" s="81"/>
      <c r="E726" s="81"/>
      <c r="F726" s="86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 spans="1:27" ht="18.75" customHeight="1" x14ac:dyDescent="0.2">
      <c r="A727" s="81"/>
      <c r="B727" s="81"/>
      <c r="C727" s="81"/>
      <c r="D727" s="81"/>
      <c r="E727" s="81"/>
      <c r="F727" s="86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 spans="1:27" ht="18.75" customHeight="1" x14ac:dyDescent="0.2">
      <c r="A728" s="81"/>
      <c r="B728" s="81"/>
      <c r="C728" s="81"/>
      <c r="D728" s="81"/>
      <c r="E728" s="81"/>
      <c r="F728" s="86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 spans="1:27" ht="18.75" customHeight="1" x14ac:dyDescent="0.2">
      <c r="A729" s="81"/>
      <c r="B729" s="81"/>
      <c r="C729" s="81"/>
      <c r="D729" s="81"/>
      <c r="E729" s="81"/>
      <c r="F729" s="86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 spans="1:27" ht="18.75" customHeight="1" x14ac:dyDescent="0.2">
      <c r="A730" s="81"/>
      <c r="B730" s="81"/>
      <c r="C730" s="81"/>
      <c r="D730" s="81"/>
      <c r="E730" s="81"/>
      <c r="F730" s="86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 spans="1:27" ht="18.75" customHeight="1" x14ac:dyDescent="0.2">
      <c r="A731" s="81"/>
      <c r="B731" s="81"/>
      <c r="C731" s="81"/>
      <c r="D731" s="81"/>
      <c r="E731" s="81"/>
      <c r="F731" s="86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 spans="1:27" ht="18.75" customHeight="1" x14ac:dyDescent="0.2">
      <c r="A732" s="81"/>
      <c r="B732" s="81"/>
      <c r="C732" s="81"/>
      <c r="D732" s="81"/>
      <c r="E732" s="81"/>
      <c r="F732" s="86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 spans="1:27" ht="18.75" customHeight="1" x14ac:dyDescent="0.2">
      <c r="A733" s="81"/>
      <c r="B733" s="81"/>
      <c r="C733" s="81"/>
      <c r="D733" s="81"/>
      <c r="E733" s="81"/>
      <c r="F733" s="86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 spans="1:27" ht="18.75" customHeight="1" x14ac:dyDescent="0.2">
      <c r="A734" s="81"/>
      <c r="B734" s="81"/>
      <c r="C734" s="81"/>
      <c r="D734" s="81"/>
      <c r="E734" s="81"/>
      <c r="F734" s="86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 spans="1:27" ht="18.75" customHeight="1" x14ac:dyDescent="0.2">
      <c r="A735" s="81"/>
      <c r="B735" s="81"/>
      <c r="C735" s="81"/>
      <c r="D735" s="81"/>
      <c r="E735" s="81"/>
      <c r="F735" s="86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 spans="1:27" ht="18.75" customHeight="1" x14ac:dyDescent="0.2">
      <c r="A736" s="81"/>
      <c r="B736" s="81"/>
      <c r="C736" s="81"/>
      <c r="D736" s="81"/>
      <c r="E736" s="81"/>
      <c r="F736" s="86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 spans="1:27" ht="18.75" customHeight="1" x14ac:dyDescent="0.2">
      <c r="A737" s="81"/>
      <c r="B737" s="81"/>
      <c r="C737" s="81"/>
      <c r="D737" s="81"/>
      <c r="E737" s="81"/>
      <c r="F737" s="86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 spans="1:27" ht="18.75" customHeight="1" x14ac:dyDescent="0.2">
      <c r="A738" s="81"/>
      <c r="B738" s="81"/>
      <c r="C738" s="81"/>
      <c r="D738" s="81"/>
      <c r="E738" s="81"/>
      <c r="F738" s="86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 spans="1:27" ht="18.75" customHeight="1" x14ac:dyDescent="0.2">
      <c r="A739" s="65"/>
      <c r="B739" s="85"/>
      <c r="C739" s="65"/>
      <c r="D739" s="65"/>
      <c r="E739" s="66"/>
      <c r="F739" s="86"/>
      <c r="G739" s="66"/>
      <c r="H739" s="65"/>
      <c r="I739" s="66"/>
      <c r="J739" s="65"/>
      <c r="K739" s="66"/>
      <c r="L739" s="65"/>
      <c r="M739" s="66"/>
      <c r="N739" s="65"/>
      <c r="O739" s="66"/>
      <c r="P739" s="65"/>
      <c r="Q739" s="66"/>
      <c r="R739" s="65"/>
      <c r="S739" s="66"/>
      <c r="T739" s="65"/>
      <c r="U739" s="66"/>
      <c r="V739" s="65"/>
      <c r="W739" s="66"/>
      <c r="X739" s="65"/>
      <c r="Y739" s="66"/>
      <c r="Z739" s="65"/>
      <c r="AA739" s="65"/>
    </row>
    <row r="740" spans="1:27" ht="18.75" customHeight="1" x14ac:dyDescent="0.2">
      <c r="A740" s="65"/>
      <c r="B740" s="85"/>
      <c r="C740" s="65"/>
      <c r="D740" s="65"/>
      <c r="E740" s="66"/>
      <c r="F740" s="86"/>
      <c r="G740" s="66"/>
      <c r="H740" s="65"/>
      <c r="I740" s="66"/>
      <c r="J740" s="65"/>
      <c r="K740" s="66"/>
      <c r="L740" s="65"/>
      <c r="M740" s="66"/>
      <c r="N740" s="65"/>
      <c r="O740" s="66"/>
      <c r="P740" s="65"/>
      <c r="Q740" s="66"/>
      <c r="R740" s="65"/>
      <c r="S740" s="66"/>
      <c r="T740" s="65"/>
      <c r="U740" s="66"/>
      <c r="V740" s="65"/>
      <c r="W740" s="66"/>
      <c r="X740" s="65"/>
      <c r="Y740" s="66"/>
      <c r="Z740" s="65"/>
      <c r="AA740" s="65"/>
    </row>
    <row r="741" spans="1:27" ht="18.75" customHeight="1" x14ac:dyDescent="0.2">
      <c r="A741" s="65"/>
      <c r="B741" s="85"/>
      <c r="C741" s="65"/>
      <c r="D741" s="65"/>
      <c r="E741" s="66"/>
      <c r="F741" s="86"/>
      <c r="G741" s="66"/>
      <c r="H741" s="65"/>
      <c r="I741" s="66"/>
      <c r="J741" s="65"/>
      <c r="K741" s="66"/>
      <c r="L741" s="65"/>
      <c r="M741" s="66"/>
      <c r="N741" s="65"/>
      <c r="O741" s="66"/>
      <c r="P741" s="65"/>
      <c r="Q741" s="66"/>
      <c r="R741" s="65"/>
      <c r="S741" s="66"/>
      <c r="T741" s="65"/>
      <c r="U741" s="66"/>
      <c r="V741" s="65"/>
      <c r="W741" s="66"/>
      <c r="X741" s="65"/>
      <c r="Y741" s="66"/>
      <c r="Z741" s="65"/>
      <c r="AA741" s="65"/>
    </row>
    <row r="742" spans="1:27" ht="18.75" customHeight="1" x14ac:dyDescent="0.2">
      <c r="A742" s="65"/>
      <c r="B742" s="85"/>
      <c r="C742" s="65"/>
      <c r="D742" s="65"/>
      <c r="E742" s="66"/>
      <c r="F742" s="86"/>
      <c r="G742" s="66"/>
      <c r="H742" s="65"/>
      <c r="I742" s="66"/>
      <c r="J742" s="65"/>
      <c r="K742" s="66"/>
      <c r="L742" s="65"/>
      <c r="M742" s="66"/>
      <c r="N742" s="65"/>
      <c r="O742" s="66"/>
      <c r="P742" s="65"/>
      <c r="Q742" s="66"/>
      <c r="R742" s="65"/>
      <c r="S742" s="66"/>
      <c r="T742" s="65"/>
      <c r="U742" s="66"/>
      <c r="V742" s="65"/>
      <c r="W742" s="66"/>
      <c r="X742" s="65"/>
      <c r="Y742" s="66"/>
      <c r="Z742" s="65"/>
      <c r="AA742" s="65"/>
    </row>
    <row r="743" spans="1:27" ht="18.75" customHeight="1" x14ac:dyDescent="0.2">
      <c r="A743" s="65"/>
      <c r="B743" s="85"/>
      <c r="C743" s="65"/>
      <c r="D743" s="65"/>
      <c r="E743" s="66"/>
      <c r="F743" s="86"/>
      <c r="G743" s="66"/>
      <c r="H743" s="65"/>
      <c r="I743" s="66"/>
      <c r="J743" s="65"/>
      <c r="K743" s="66"/>
      <c r="L743" s="65"/>
      <c r="M743" s="66"/>
      <c r="N743" s="65"/>
      <c r="O743" s="66"/>
      <c r="P743" s="65"/>
      <c r="Q743" s="66"/>
      <c r="R743" s="65"/>
      <c r="S743" s="66"/>
      <c r="T743" s="65"/>
      <c r="U743" s="66"/>
      <c r="V743" s="65"/>
      <c r="W743" s="66"/>
      <c r="X743" s="65"/>
      <c r="Y743" s="66"/>
      <c r="Z743" s="65"/>
      <c r="AA743" s="65"/>
    </row>
    <row r="744" spans="1:27" ht="18.75" customHeight="1" x14ac:dyDescent="0.2">
      <c r="A744" s="65"/>
      <c r="B744" s="85"/>
      <c r="C744" s="65"/>
      <c r="D744" s="65"/>
      <c r="E744" s="66"/>
      <c r="F744" s="86"/>
      <c r="G744" s="66"/>
      <c r="H744" s="65"/>
      <c r="I744" s="66"/>
      <c r="J744" s="65"/>
      <c r="K744" s="66"/>
      <c r="L744" s="65"/>
      <c r="M744" s="66"/>
      <c r="N744" s="65"/>
      <c r="O744" s="66"/>
      <c r="P744" s="65"/>
      <c r="Q744" s="66"/>
      <c r="R744" s="65"/>
      <c r="S744" s="66"/>
      <c r="T744" s="65"/>
      <c r="U744" s="66"/>
      <c r="V744" s="65"/>
      <c r="W744" s="66"/>
      <c r="X744" s="65"/>
      <c r="Y744" s="66"/>
      <c r="Z744" s="65"/>
      <c r="AA744" s="65"/>
    </row>
    <row r="745" spans="1:27" ht="18.75" customHeight="1" x14ac:dyDescent="0.2">
      <c r="A745" s="65"/>
      <c r="B745" s="85"/>
      <c r="C745" s="65"/>
      <c r="D745" s="65"/>
      <c r="E745" s="66"/>
      <c r="F745" s="86"/>
      <c r="G745" s="66"/>
      <c r="H745" s="65"/>
      <c r="I745" s="66"/>
      <c r="J745" s="65"/>
      <c r="K745" s="66"/>
      <c r="L745" s="65"/>
      <c r="M745" s="66"/>
      <c r="N745" s="65"/>
      <c r="O745" s="66"/>
      <c r="P745" s="65"/>
      <c r="Q745" s="66"/>
      <c r="R745" s="65"/>
      <c r="S745" s="66"/>
      <c r="T745" s="65"/>
      <c r="U745" s="66"/>
      <c r="V745" s="65"/>
      <c r="W745" s="66"/>
      <c r="X745" s="65"/>
      <c r="Y745" s="66"/>
      <c r="Z745" s="65"/>
      <c r="AA745" s="65"/>
    </row>
    <row r="746" spans="1:27" ht="18.75" customHeight="1" x14ac:dyDescent="0.2">
      <c r="A746" s="65"/>
      <c r="B746" s="85"/>
      <c r="C746" s="65"/>
      <c r="D746" s="65"/>
      <c r="E746" s="66"/>
      <c r="F746" s="86"/>
      <c r="G746" s="66"/>
      <c r="H746" s="65"/>
      <c r="I746" s="66"/>
      <c r="J746" s="65"/>
      <c r="K746" s="66"/>
      <c r="L746" s="65"/>
      <c r="M746" s="66"/>
      <c r="N746" s="65"/>
      <c r="O746" s="66"/>
      <c r="P746" s="65"/>
      <c r="Q746" s="66"/>
      <c r="R746" s="65"/>
      <c r="S746" s="66"/>
      <c r="T746" s="65"/>
      <c r="U746" s="66"/>
      <c r="V746" s="65"/>
      <c r="W746" s="66"/>
      <c r="X746" s="65"/>
      <c r="Y746" s="66"/>
      <c r="Z746" s="65"/>
      <c r="AA746" s="65"/>
    </row>
    <row r="747" spans="1:27" ht="18.75" customHeight="1" x14ac:dyDescent="0.2">
      <c r="A747" s="65"/>
      <c r="B747" s="85"/>
      <c r="C747" s="65"/>
      <c r="D747" s="65"/>
      <c r="E747" s="66"/>
      <c r="F747" s="86"/>
      <c r="G747" s="66"/>
      <c r="H747" s="65"/>
      <c r="I747" s="66"/>
      <c r="J747" s="65"/>
      <c r="K747" s="66"/>
      <c r="L747" s="65"/>
      <c r="M747" s="66"/>
      <c r="N747" s="65"/>
      <c r="O747" s="66"/>
      <c r="P747" s="65"/>
      <c r="Q747" s="66"/>
      <c r="R747" s="65"/>
      <c r="S747" s="66"/>
      <c r="T747" s="65"/>
      <c r="U747" s="66"/>
      <c r="V747" s="65"/>
      <c r="W747" s="66"/>
      <c r="X747" s="65"/>
      <c r="Y747" s="66"/>
      <c r="Z747" s="65"/>
      <c r="AA747" s="65"/>
    </row>
    <row r="748" spans="1:27" ht="18.75" customHeight="1" x14ac:dyDescent="0.2">
      <c r="A748" s="65"/>
      <c r="B748" s="85"/>
      <c r="C748" s="65"/>
      <c r="D748" s="65"/>
      <c r="E748" s="66"/>
      <c r="F748" s="86"/>
      <c r="G748" s="66"/>
      <c r="H748" s="65"/>
      <c r="I748" s="66"/>
      <c r="J748" s="65"/>
      <c r="K748" s="66"/>
      <c r="L748" s="65"/>
      <c r="M748" s="66"/>
      <c r="N748" s="65"/>
      <c r="O748" s="66"/>
      <c r="P748" s="65"/>
      <c r="Q748" s="66"/>
      <c r="R748" s="65"/>
      <c r="S748" s="66"/>
      <c r="T748" s="65"/>
      <c r="U748" s="66"/>
      <c r="V748" s="65"/>
      <c r="W748" s="66"/>
      <c r="X748" s="65"/>
      <c r="Y748" s="66"/>
      <c r="Z748" s="65"/>
      <c r="AA748" s="65"/>
    </row>
    <row r="749" spans="1:27" ht="18.75" customHeight="1" x14ac:dyDescent="0.2">
      <c r="A749" s="65"/>
      <c r="B749" s="85"/>
      <c r="C749" s="65"/>
      <c r="D749" s="65"/>
      <c r="E749" s="66"/>
      <c r="F749" s="86"/>
      <c r="G749" s="66"/>
      <c r="H749" s="65"/>
      <c r="I749" s="66"/>
      <c r="J749" s="65"/>
      <c r="K749" s="66"/>
      <c r="L749" s="65"/>
      <c r="M749" s="66"/>
      <c r="N749" s="65"/>
      <c r="O749" s="66"/>
      <c r="P749" s="65"/>
      <c r="Q749" s="66"/>
      <c r="R749" s="65"/>
      <c r="S749" s="66"/>
      <c r="T749" s="65"/>
      <c r="U749" s="66"/>
      <c r="V749" s="65"/>
      <c r="W749" s="66"/>
      <c r="X749" s="65"/>
      <c r="Y749" s="66"/>
      <c r="Z749" s="65"/>
      <c r="AA749" s="65"/>
    </row>
    <row r="750" spans="1:27" ht="18.75" customHeight="1" x14ac:dyDescent="0.2">
      <c r="A750" s="65"/>
      <c r="B750" s="85"/>
      <c r="C750" s="65"/>
      <c r="D750" s="65"/>
      <c r="E750" s="66"/>
      <c r="F750" s="86"/>
      <c r="G750" s="66"/>
      <c r="H750" s="65"/>
      <c r="I750" s="66"/>
      <c r="J750" s="65"/>
      <c r="K750" s="66"/>
      <c r="L750" s="65"/>
      <c r="M750" s="66"/>
      <c r="N750" s="65"/>
      <c r="O750" s="66"/>
      <c r="P750" s="65"/>
      <c r="Q750" s="66"/>
      <c r="R750" s="65"/>
      <c r="S750" s="66"/>
      <c r="T750" s="65"/>
      <c r="U750" s="66"/>
      <c r="V750" s="65"/>
      <c r="W750" s="66"/>
      <c r="X750" s="65"/>
      <c r="Y750" s="66"/>
      <c r="Z750" s="65"/>
      <c r="AA750" s="65"/>
    </row>
    <row r="751" spans="1:27" ht="18.75" customHeight="1" x14ac:dyDescent="0.2">
      <c r="A751" s="65"/>
      <c r="B751" s="85"/>
      <c r="C751" s="65"/>
      <c r="D751" s="65"/>
      <c r="E751" s="66"/>
      <c r="F751" s="86"/>
      <c r="G751" s="66"/>
      <c r="H751" s="65"/>
      <c r="I751" s="66"/>
      <c r="J751" s="65"/>
      <c r="K751" s="66"/>
      <c r="L751" s="65"/>
      <c r="M751" s="66"/>
      <c r="N751" s="65"/>
      <c r="O751" s="66"/>
      <c r="P751" s="65"/>
      <c r="Q751" s="66"/>
      <c r="R751" s="65"/>
      <c r="S751" s="66"/>
      <c r="T751" s="65"/>
      <c r="U751" s="66"/>
      <c r="V751" s="65"/>
      <c r="W751" s="66"/>
      <c r="X751" s="65"/>
      <c r="Y751" s="66"/>
      <c r="Z751" s="65"/>
      <c r="AA751" s="65"/>
    </row>
    <row r="752" spans="1:27" ht="18.75" customHeight="1" x14ac:dyDescent="0.2">
      <c r="A752" s="65"/>
      <c r="B752" s="85"/>
      <c r="C752" s="65"/>
      <c r="D752" s="65"/>
      <c r="E752" s="66"/>
      <c r="F752" s="86"/>
      <c r="G752" s="66"/>
      <c r="H752" s="65"/>
      <c r="I752" s="66"/>
      <c r="J752" s="65"/>
      <c r="K752" s="66"/>
      <c r="L752" s="65"/>
      <c r="M752" s="66"/>
      <c r="N752" s="65"/>
      <c r="O752" s="66"/>
      <c r="P752" s="65"/>
      <c r="Q752" s="66"/>
      <c r="R752" s="65"/>
      <c r="S752" s="66"/>
      <c r="T752" s="65"/>
      <c r="U752" s="66"/>
      <c r="V752" s="65"/>
      <c r="W752" s="66"/>
      <c r="X752" s="65"/>
      <c r="Y752" s="66"/>
      <c r="Z752" s="65"/>
      <c r="AA752" s="65"/>
    </row>
    <row r="753" spans="1:27" ht="18.75" customHeight="1" x14ac:dyDescent="0.2">
      <c r="A753" s="65"/>
      <c r="B753" s="85"/>
      <c r="C753" s="65"/>
      <c r="D753" s="65"/>
      <c r="E753" s="66"/>
      <c r="F753" s="86"/>
      <c r="G753" s="66"/>
      <c r="H753" s="65"/>
      <c r="I753" s="66"/>
      <c r="J753" s="65"/>
      <c r="K753" s="66"/>
      <c r="L753" s="65"/>
      <c r="M753" s="66"/>
      <c r="N753" s="65"/>
      <c r="O753" s="66"/>
      <c r="P753" s="65"/>
      <c r="Q753" s="66"/>
      <c r="R753" s="65"/>
      <c r="S753" s="66"/>
      <c r="T753" s="65"/>
      <c r="U753" s="66"/>
      <c r="V753" s="65"/>
      <c r="W753" s="66"/>
      <c r="X753" s="65"/>
      <c r="Y753" s="66"/>
      <c r="Z753" s="65"/>
      <c r="AA753" s="65"/>
    </row>
    <row r="754" spans="1:27" ht="18.75" customHeight="1" x14ac:dyDescent="0.2">
      <c r="A754" s="65"/>
      <c r="B754" s="85"/>
      <c r="C754" s="65"/>
      <c r="D754" s="65"/>
      <c r="E754" s="66"/>
      <c r="F754" s="86"/>
      <c r="G754" s="66"/>
      <c r="H754" s="65"/>
      <c r="I754" s="66"/>
      <c r="J754" s="65"/>
      <c r="K754" s="66"/>
      <c r="L754" s="65"/>
      <c r="M754" s="66"/>
      <c r="N754" s="65"/>
      <c r="O754" s="66"/>
      <c r="P754" s="65"/>
      <c r="Q754" s="66"/>
      <c r="R754" s="65"/>
      <c r="S754" s="66"/>
      <c r="T754" s="65"/>
      <c r="U754" s="66"/>
      <c r="V754" s="65"/>
      <c r="W754" s="66"/>
      <c r="X754" s="65"/>
      <c r="Y754" s="66"/>
      <c r="Z754" s="65"/>
      <c r="AA754" s="65"/>
    </row>
    <row r="755" spans="1:27" ht="18.75" customHeight="1" x14ac:dyDescent="0.2">
      <c r="A755" s="65"/>
      <c r="B755" s="85"/>
      <c r="C755" s="65"/>
      <c r="D755" s="65"/>
      <c r="E755" s="66"/>
      <c r="F755" s="86"/>
      <c r="G755" s="66"/>
      <c r="H755" s="65"/>
      <c r="I755" s="66"/>
      <c r="J755" s="65"/>
      <c r="K755" s="66"/>
      <c r="L755" s="65"/>
      <c r="M755" s="66"/>
      <c r="N755" s="65"/>
      <c r="O755" s="66"/>
      <c r="P755" s="65"/>
      <c r="Q755" s="66"/>
      <c r="R755" s="65"/>
      <c r="S755" s="66"/>
      <c r="T755" s="65"/>
      <c r="U755" s="66"/>
      <c r="V755" s="65"/>
      <c r="W755" s="66"/>
      <c r="X755" s="65"/>
      <c r="Y755" s="66"/>
      <c r="Z755" s="65"/>
      <c r="AA755" s="65"/>
    </row>
    <row r="756" spans="1:27" ht="18.75" customHeight="1" x14ac:dyDescent="0.2">
      <c r="A756" s="65"/>
      <c r="B756" s="85"/>
      <c r="C756" s="65"/>
      <c r="D756" s="65"/>
      <c r="E756" s="66"/>
      <c r="F756" s="86"/>
      <c r="G756" s="66"/>
      <c r="H756" s="65"/>
      <c r="I756" s="66"/>
      <c r="J756" s="65"/>
      <c r="K756" s="66"/>
      <c r="L756" s="65"/>
      <c r="M756" s="66"/>
      <c r="N756" s="65"/>
      <c r="O756" s="66"/>
      <c r="P756" s="65"/>
      <c r="Q756" s="66"/>
      <c r="R756" s="65"/>
      <c r="S756" s="66"/>
      <c r="T756" s="65"/>
      <c r="U756" s="66"/>
      <c r="V756" s="65"/>
      <c r="W756" s="66"/>
      <c r="X756" s="65"/>
      <c r="Y756" s="66"/>
      <c r="Z756" s="65"/>
      <c r="AA756" s="65"/>
    </row>
    <row r="757" spans="1:27" ht="18.75" customHeight="1" x14ac:dyDescent="0.2">
      <c r="A757" s="65"/>
      <c r="B757" s="85"/>
      <c r="C757" s="65"/>
      <c r="D757" s="65"/>
      <c r="E757" s="66"/>
      <c r="F757" s="86"/>
      <c r="G757" s="66"/>
      <c r="H757" s="65"/>
      <c r="I757" s="66"/>
      <c r="J757" s="65"/>
      <c r="K757" s="66"/>
      <c r="L757" s="65"/>
      <c r="M757" s="66"/>
      <c r="N757" s="65"/>
      <c r="O757" s="66"/>
      <c r="P757" s="65"/>
      <c r="Q757" s="66"/>
      <c r="R757" s="65"/>
      <c r="S757" s="66"/>
      <c r="T757" s="65"/>
      <c r="U757" s="66"/>
      <c r="V757" s="65"/>
      <c r="W757" s="66"/>
      <c r="X757" s="65"/>
      <c r="Y757" s="66"/>
      <c r="Z757" s="65"/>
      <c r="AA757" s="65"/>
    </row>
    <row r="758" spans="1:27" ht="18.75" customHeight="1" x14ac:dyDescent="0.2">
      <c r="A758" s="65"/>
      <c r="B758" s="85"/>
      <c r="C758" s="65"/>
      <c r="D758" s="65"/>
      <c r="E758" s="66"/>
      <c r="F758" s="86"/>
      <c r="G758" s="66"/>
      <c r="H758" s="65"/>
      <c r="I758" s="66"/>
      <c r="J758" s="65"/>
      <c r="K758" s="66"/>
      <c r="L758" s="65"/>
      <c r="M758" s="66"/>
      <c r="N758" s="65"/>
      <c r="O758" s="66"/>
      <c r="P758" s="65"/>
      <c r="Q758" s="66"/>
      <c r="R758" s="65"/>
      <c r="S758" s="66"/>
      <c r="T758" s="65"/>
      <c r="U758" s="66"/>
      <c r="V758" s="65"/>
      <c r="W758" s="66"/>
      <c r="X758" s="65"/>
      <c r="Y758" s="66"/>
      <c r="Z758" s="65"/>
      <c r="AA758" s="65"/>
    </row>
    <row r="759" spans="1:27" ht="18.75" customHeight="1" x14ac:dyDescent="0.2">
      <c r="A759" s="65"/>
      <c r="B759" s="85"/>
      <c r="C759" s="65"/>
      <c r="D759" s="65"/>
      <c r="E759" s="66"/>
      <c r="F759" s="86"/>
      <c r="G759" s="66"/>
      <c r="H759" s="65"/>
      <c r="I759" s="66"/>
      <c r="J759" s="65"/>
      <c r="K759" s="66"/>
      <c r="L759" s="65"/>
      <c r="M759" s="66"/>
      <c r="N759" s="65"/>
      <c r="O759" s="66"/>
      <c r="P759" s="65"/>
      <c r="Q759" s="66"/>
      <c r="R759" s="65"/>
      <c r="S759" s="66"/>
      <c r="T759" s="65"/>
      <c r="U759" s="66"/>
      <c r="V759" s="65"/>
      <c r="W759" s="66"/>
      <c r="X759" s="65"/>
      <c r="Y759" s="66"/>
      <c r="Z759" s="65"/>
      <c r="AA759" s="65"/>
    </row>
    <row r="760" spans="1:27" ht="18.75" customHeight="1" x14ac:dyDescent="0.2">
      <c r="A760" s="65"/>
      <c r="B760" s="85"/>
      <c r="C760" s="65"/>
      <c r="D760" s="65"/>
      <c r="E760" s="66"/>
      <c r="F760" s="86"/>
      <c r="G760" s="66"/>
      <c r="H760" s="65"/>
      <c r="I760" s="66"/>
      <c r="J760" s="65"/>
      <c r="K760" s="66"/>
      <c r="L760" s="65"/>
      <c r="M760" s="66"/>
      <c r="N760" s="65"/>
      <c r="O760" s="66"/>
      <c r="P760" s="65"/>
      <c r="Q760" s="66"/>
      <c r="R760" s="65"/>
      <c r="S760" s="66"/>
      <c r="T760" s="65"/>
      <c r="U760" s="66"/>
      <c r="V760" s="65"/>
      <c r="W760" s="66"/>
      <c r="X760" s="65"/>
      <c r="Y760" s="66"/>
      <c r="Z760" s="65"/>
      <c r="AA760" s="65"/>
    </row>
    <row r="761" spans="1:27" ht="18.75" customHeight="1" x14ac:dyDescent="0.2">
      <c r="A761" s="65"/>
      <c r="B761" s="85"/>
      <c r="C761" s="65"/>
      <c r="D761" s="65"/>
      <c r="E761" s="66"/>
      <c r="F761" s="86"/>
      <c r="G761" s="66"/>
      <c r="H761" s="65"/>
      <c r="I761" s="66"/>
      <c r="J761" s="65"/>
      <c r="K761" s="66"/>
      <c r="L761" s="65"/>
      <c r="M761" s="66"/>
      <c r="N761" s="65"/>
      <c r="O761" s="66"/>
      <c r="P761" s="65"/>
      <c r="Q761" s="66"/>
      <c r="R761" s="65"/>
      <c r="S761" s="66"/>
      <c r="T761" s="65"/>
      <c r="U761" s="66"/>
      <c r="V761" s="65"/>
      <c r="W761" s="66"/>
      <c r="X761" s="65"/>
      <c r="Y761" s="66"/>
      <c r="Z761" s="65"/>
      <c r="AA761" s="65"/>
    </row>
    <row r="762" spans="1:27" ht="18.75" customHeight="1" x14ac:dyDescent="0.2">
      <c r="A762" s="65"/>
      <c r="B762" s="85"/>
      <c r="C762" s="65"/>
      <c r="D762" s="65"/>
      <c r="E762" s="66"/>
      <c r="F762" s="86"/>
      <c r="G762" s="66"/>
      <c r="H762" s="65"/>
      <c r="I762" s="66"/>
      <c r="J762" s="65"/>
      <c r="K762" s="66"/>
      <c r="L762" s="65"/>
      <c r="M762" s="66"/>
      <c r="N762" s="65"/>
      <c r="O762" s="66"/>
      <c r="P762" s="65"/>
      <c r="Q762" s="66"/>
      <c r="R762" s="65"/>
      <c r="S762" s="66"/>
      <c r="T762" s="65"/>
      <c r="U762" s="66"/>
      <c r="V762" s="65"/>
      <c r="W762" s="66"/>
      <c r="X762" s="65"/>
      <c r="Y762" s="66"/>
      <c r="Z762" s="65"/>
      <c r="AA762" s="65"/>
    </row>
    <row r="763" spans="1:27" ht="18.75" customHeight="1" x14ac:dyDescent="0.2">
      <c r="A763" s="65"/>
      <c r="B763" s="85"/>
      <c r="C763" s="65"/>
      <c r="D763" s="65"/>
      <c r="E763" s="66"/>
      <c r="F763" s="86"/>
      <c r="G763" s="66"/>
      <c r="H763" s="65"/>
      <c r="I763" s="66"/>
      <c r="J763" s="65"/>
      <c r="K763" s="66"/>
      <c r="L763" s="65"/>
      <c r="M763" s="66"/>
      <c r="N763" s="65"/>
      <c r="O763" s="66"/>
      <c r="P763" s="65"/>
      <c r="Q763" s="66"/>
      <c r="R763" s="65"/>
      <c r="S763" s="66"/>
      <c r="T763" s="65"/>
      <c r="U763" s="66"/>
      <c r="V763" s="65"/>
      <c r="W763" s="66"/>
      <c r="X763" s="65"/>
      <c r="Y763" s="66"/>
      <c r="Z763" s="65"/>
      <c r="AA763" s="65"/>
    </row>
    <row r="764" spans="1:27" ht="18.75" customHeight="1" x14ac:dyDescent="0.2">
      <c r="A764" s="65"/>
      <c r="B764" s="85"/>
      <c r="C764" s="65"/>
      <c r="D764" s="65"/>
      <c r="E764" s="66"/>
      <c r="F764" s="86"/>
      <c r="G764" s="66"/>
      <c r="H764" s="65"/>
      <c r="I764" s="66"/>
      <c r="J764" s="65"/>
      <c r="K764" s="66"/>
      <c r="L764" s="65"/>
      <c r="M764" s="66"/>
      <c r="N764" s="65"/>
      <c r="O764" s="66"/>
      <c r="P764" s="65"/>
      <c r="Q764" s="66"/>
      <c r="R764" s="65"/>
      <c r="S764" s="66"/>
      <c r="T764" s="65"/>
      <c r="U764" s="66"/>
      <c r="V764" s="65"/>
      <c r="W764" s="66"/>
      <c r="X764" s="65"/>
      <c r="Y764" s="66"/>
      <c r="Z764" s="65"/>
      <c r="AA764" s="65"/>
    </row>
    <row r="765" spans="1:27" ht="18.75" customHeight="1" x14ac:dyDescent="0.2">
      <c r="A765" s="65"/>
      <c r="B765" s="85"/>
      <c r="C765" s="65"/>
      <c r="D765" s="65"/>
      <c r="E765" s="66"/>
      <c r="F765" s="86"/>
      <c r="G765" s="66"/>
      <c r="H765" s="65"/>
      <c r="I765" s="66"/>
      <c r="J765" s="65"/>
      <c r="K765" s="66"/>
      <c r="L765" s="65"/>
      <c r="M765" s="66"/>
      <c r="N765" s="65"/>
      <c r="O765" s="66"/>
      <c r="P765" s="65"/>
      <c r="Q765" s="66"/>
      <c r="R765" s="65"/>
      <c r="S765" s="66"/>
      <c r="T765" s="65"/>
      <c r="U765" s="66"/>
      <c r="V765" s="65"/>
      <c r="W765" s="66"/>
      <c r="X765" s="65"/>
      <c r="Y765" s="66"/>
      <c r="Z765" s="65"/>
      <c r="AA765" s="65"/>
    </row>
    <row r="766" spans="1:27" ht="18.75" customHeight="1" x14ac:dyDescent="0.2">
      <c r="A766" s="65"/>
      <c r="B766" s="85"/>
      <c r="C766" s="65"/>
      <c r="D766" s="65"/>
      <c r="E766" s="66"/>
      <c r="F766" s="86"/>
      <c r="G766" s="66"/>
      <c r="H766" s="65"/>
      <c r="I766" s="66"/>
      <c r="J766" s="65"/>
      <c r="K766" s="66"/>
      <c r="L766" s="65"/>
      <c r="M766" s="66"/>
      <c r="N766" s="65"/>
      <c r="O766" s="66"/>
      <c r="P766" s="65"/>
      <c r="Q766" s="66"/>
      <c r="R766" s="65"/>
      <c r="S766" s="66"/>
      <c r="T766" s="65"/>
      <c r="U766" s="66"/>
      <c r="V766" s="65"/>
      <c r="W766" s="66"/>
      <c r="X766" s="65"/>
      <c r="Y766" s="66"/>
      <c r="Z766" s="65"/>
      <c r="AA766" s="65"/>
    </row>
    <row r="767" spans="1:27" ht="18.75" customHeight="1" x14ac:dyDescent="0.2">
      <c r="A767" s="65"/>
      <c r="B767" s="85"/>
      <c r="C767" s="65"/>
      <c r="D767" s="65"/>
      <c r="E767" s="66"/>
      <c r="F767" s="86"/>
      <c r="G767" s="66"/>
      <c r="H767" s="65"/>
      <c r="I767" s="66"/>
      <c r="J767" s="65"/>
      <c r="K767" s="66"/>
      <c r="L767" s="65"/>
      <c r="M767" s="66"/>
      <c r="N767" s="65"/>
      <c r="O767" s="66"/>
      <c r="P767" s="65"/>
      <c r="Q767" s="66"/>
      <c r="R767" s="65"/>
      <c r="S767" s="66"/>
      <c r="T767" s="65"/>
      <c r="U767" s="66"/>
      <c r="V767" s="65"/>
      <c r="W767" s="66"/>
      <c r="X767" s="65"/>
      <c r="Y767" s="66"/>
      <c r="Z767" s="65"/>
      <c r="AA767" s="65"/>
    </row>
    <row r="768" spans="1:27" ht="18.75" customHeight="1" x14ac:dyDescent="0.2">
      <c r="A768" s="65"/>
      <c r="B768" s="85"/>
      <c r="C768" s="65"/>
      <c r="D768" s="65"/>
      <c r="E768" s="66"/>
      <c r="F768" s="86"/>
      <c r="G768" s="66"/>
      <c r="H768" s="65"/>
      <c r="I768" s="66"/>
      <c r="J768" s="65"/>
      <c r="K768" s="66"/>
      <c r="L768" s="65"/>
      <c r="M768" s="66"/>
      <c r="N768" s="65"/>
      <c r="O768" s="66"/>
      <c r="P768" s="65"/>
      <c r="Q768" s="66"/>
      <c r="R768" s="65"/>
      <c r="S768" s="66"/>
      <c r="T768" s="65"/>
      <c r="U768" s="66"/>
      <c r="V768" s="65"/>
      <c r="W768" s="66"/>
      <c r="X768" s="65"/>
      <c r="Y768" s="66"/>
      <c r="Z768" s="65"/>
      <c r="AA768" s="65"/>
    </row>
    <row r="769" spans="1:27" ht="18.75" customHeight="1" x14ac:dyDescent="0.2">
      <c r="A769" s="65"/>
      <c r="B769" s="85"/>
      <c r="C769" s="65"/>
      <c r="D769" s="65"/>
      <c r="E769" s="66"/>
      <c r="F769" s="86"/>
      <c r="G769" s="66"/>
      <c r="H769" s="65"/>
      <c r="I769" s="66"/>
      <c r="J769" s="65"/>
      <c r="K769" s="66"/>
      <c r="L769" s="65"/>
      <c r="M769" s="66"/>
      <c r="N769" s="65"/>
      <c r="O769" s="66"/>
      <c r="P769" s="65"/>
      <c r="Q769" s="66"/>
      <c r="R769" s="65"/>
      <c r="S769" s="66"/>
      <c r="T769" s="65"/>
      <c r="U769" s="66"/>
      <c r="V769" s="65"/>
      <c r="W769" s="66"/>
      <c r="X769" s="65"/>
      <c r="Y769" s="66"/>
      <c r="Z769" s="65"/>
      <c r="AA769" s="65"/>
    </row>
    <row r="770" spans="1:27" ht="18.75" customHeight="1" x14ac:dyDescent="0.2">
      <c r="A770" s="65"/>
      <c r="B770" s="85"/>
      <c r="C770" s="65"/>
      <c r="D770" s="65"/>
      <c r="E770" s="66"/>
      <c r="F770" s="86"/>
      <c r="G770" s="66"/>
      <c r="H770" s="65"/>
      <c r="I770" s="66"/>
      <c r="J770" s="65"/>
      <c r="K770" s="66"/>
      <c r="L770" s="65"/>
      <c r="M770" s="66"/>
      <c r="N770" s="65"/>
      <c r="O770" s="66"/>
      <c r="P770" s="65"/>
      <c r="Q770" s="66"/>
      <c r="R770" s="65"/>
      <c r="S770" s="66"/>
      <c r="T770" s="65"/>
      <c r="U770" s="66"/>
      <c r="V770" s="65"/>
      <c r="W770" s="66"/>
      <c r="X770" s="65"/>
      <c r="Y770" s="66"/>
      <c r="Z770" s="65"/>
      <c r="AA770" s="65"/>
    </row>
    <row r="771" spans="1:27" ht="18.75" customHeight="1" x14ac:dyDescent="0.2">
      <c r="A771" s="65"/>
      <c r="B771" s="85"/>
      <c r="C771" s="65"/>
      <c r="D771" s="65"/>
      <c r="E771" s="66"/>
      <c r="F771" s="86"/>
      <c r="G771" s="66"/>
      <c r="H771" s="65"/>
      <c r="I771" s="66"/>
      <c r="J771" s="65"/>
      <c r="K771" s="66"/>
      <c r="L771" s="65"/>
      <c r="M771" s="66"/>
      <c r="N771" s="65"/>
      <c r="O771" s="66"/>
      <c r="P771" s="65"/>
      <c r="Q771" s="66"/>
      <c r="R771" s="65"/>
      <c r="S771" s="66"/>
      <c r="T771" s="65"/>
      <c r="U771" s="66"/>
      <c r="V771" s="65"/>
      <c r="W771" s="66"/>
      <c r="X771" s="65"/>
      <c r="Y771" s="66"/>
      <c r="Z771" s="65"/>
      <c r="AA771" s="65"/>
    </row>
    <row r="772" spans="1:27" ht="18.75" customHeight="1" x14ac:dyDescent="0.2">
      <c r="A772" s="65"/>
      <c r="B772" s="85"/>
      <c r="C772" s="65"/>
      <c r="D772" s="65"/>
      <c r="E772" s="66"/>
      <c r="F772" s="86"/>
      <c r="G772" s="66"/>
      <c r="H772" s="65"/>
      <c r="I772" s="66"/>
      <c r="J772" s="65"/>
      <c r="K772" s="66"/>
      <c r="L772" s="65"/>
      <c r="M772" s="66"/>
      <c r="N772" s="65"/>
      <c r="O772" s="66"/>
      <c r="P772" s="65"/>
      <c r="Q772" s="66"/>
      <c r="R772" s="65"/>
      <c r="S772" s="66"/>
      <c r="T772" s="65"/>
      <c r="U772" s="66"/>
      <c r="V772" s="65"/>
      <c r="W772" s="66"/>
      <c r="X772" s="65"/>
      <c r="Y772" s="66"/>
      <c r="Z772" s="65"/>
      <c r="AA772" s="65"/>
    </row>
    <row r="773" spans="1:27" ht="18.75" customHeight="1" x14ac:dyDescent="0.2">
      <c r="A773" s="65"/>
      <c r="B773" s="85"/>
      <c r="C773" s="65"/>
      <c r="D773" s="65"/>
      <c r="E773" s="66"/>
      <c r="F773" s="86"/>
      <c r="G773" s="66"/>
      <c r="H773" s="65"/>
      <c r="I773" s="66"/>
      <c r="J773" s="65"/>
      <c r="K773" s="66"/>
      <c r="L773" s="65"/>
      <c r="M773" s="66"/>
      <c r="N773" s="65"/>
      <c r="O773" s="66"/>
      <c r="P773" s="65"/>
      <c r="Q773" s="66"/>
      <c r="R773" s="65"/>
      <c r="S773" s="66"/>
      <c r="T773" s="65"/>
      <c r="U773" s="66"/>
      <c r="V773" s="65"/>
      <c r="W773" s="66"/>
      <c r="X773" s="65"/>
      <c r="Y773" s="66"/>
      <c r="Z773" s="65"/>
      <c r="AA773" s="65"/>
    </row>
    <row r="774" spans="1:27" ht="18.75" customHeight="1" x14ac:dyDescent="0.2">
      <c r="A774" s="65"/>
      <c r="B774" s="85"/>
      <c r="C774" s="65"/>
      <c r="D774" s="65"/>
      <c r="E774" s="66"/>
      <c r="F774" s="86"/>
      <c r="G774" s="66"/>
      <c r="H774" s="65"/>
      <c r="I774" s="66"/>
      <c r="J774" s="65"/>
      <c r="K774" s="66"/>
      <c r="L774" s="65"/>
      <c r="M774" s="66"/>
      <c r="N774" s="65"/>
      <c r="O774" s="66"/>
      <c r="P774" s="65"/>
      <c r="Q774" s="66"/>
      <c r="R774" s="65"/>
      <c r="S774" s="66"/>
      <c r="T774" s="65"/>
      <c r="U774" s="66"/>
      <c r="V774" s="65"/>
      <c r="W774" s="66"/>
      <c r="X774" s="65"/>
      <c r="Y774" s="66"/>
      <c r="Z774" s="65"/>
      <c r="AA774" s="65"/>
    </row>
    <row r="775" spans="1:27" ht="18.75" customHeight="1" x14ac:dyDescent="0.2">
      <c r="A775" s="65"/>
      <c r="B775" s="85"/>
      <c r="C775" s="65"/>
      <c r="D775" s="65"/>
      <c r="E775" s="66"/>
      <c r="F775" s="86"/>
      <c r="G775" s="66"/>
      <c r="H775" s="65"/>
      <c r="I775" s="66"/>
      <c r="J775" s="65"/>
      <c r="K775" s="66"/>
      <c r="L775" s="65"/>
      <c r="M775" s="66"/>
      <c r="N775" s="65"/>
      <c r="O775" s="66"/>
      <c r="P775" s="65"/>
      <c r="Q775" s="66"/>
      <c r="R775" s="65"/>
      <c r="S775" s="66"/>
      <c r="T775" s="65"/>
      <c r="U775" s="66"/>
      <c r="V775" s="65"/>
      <c r="W775" s="66"/>
      <c r="X775" s="65"/>
      <c r="Y775" s="66"/>
      <c r="Z775" s="65"/>
      <c r="AA775" s="65"/>
    </row>
    <row r="776" spans="1:27" ht="18.75" customHeight="1" x14ac:dyDescent="0.2">
      <c r="A776" s="65"/>
      <c r="B776" s="85"/>
      <c r="C776" s="65"/>
      <c r="D776" s="65"/>
      <c r="E776" s="66"/>
      <c r="F776" s="86"/>
      <c r="G776" s="66"/>
      <c r="H776" s="65"/>
      <c r="I776" s="66"/>
      <c r="J776" s="65"/>
      <c r="K776" s="66"/>
      <c r="L776" s="65"/>
      <c r="M776" s="66"/>
      <c r="N776" s="65"/>
      <c r="O776" s="66"/>
      <c r="P776" s="65"/>
      <c r="Q776" s="66"/>
      <c r="R776" s="65"/>
      <c r="S776" s="66"/>
      <c r="T776" s="65"/>
      <c r="U776" s="66"/>
      <c r="V776" s="65"/>
      <c r="W776" s="66"/>
      <c r="X776" s="65"/>
      <c r="Y776" s="66"/>
      <c r="Z776" s="65"/>
      <c r="AA776" s="65"/>
    </row>
    <row r="777" spans="1:27" ht="18.75" customHeight="1" x14ac:dyDescent="0.2">
      <c r="A777" s="65"/>
      <c r="B777" s="85"/>
      <c r="C777" s="65"/>
      <c r="D777" s="65"/>
      <c r="E777" s="66"/>
      <c r="F777" s="86"/>
      <c r="G777" s="66"/>
      <c r="H777" s="65"/>
      <c r="I777" s="66"/>
      <c r="J777" s="65"/>
      <c r="K777" s="66"/>
      <c r="L777" s="65"/>
      <c r="M777" s="66"/>
      <c r="N777" s="65"/>
      <c r="O777" s="66"/>
      <c r="P777" s="65"/>
      <c r="Q777" s="66"/>
      <c r="R777" s="65"/>
      <c r="S777" s="66"/>
      <c r="T777" s="65"/>
      <c r="U777" s="66"/>
      <c r="V777" s="65"/>
      <c r="W777" s="66"/>
      <c r="X777" s="65"/>
      <c r="Y777" s="66"/>
      <c r="Z777" s="65"/>
      <c r="AA777" s="65"/>
    </row>
    <row r="778" spans="1:27" ht="18.75" customHeight="1" x14ac:dyDescent="0.2">
      <c r="A778" s="65"/>
      <c r="B778" s="85"/>
      <c r="C778" s="65"/>
      <c r="D778" s="65"/>
      <c r="E778" s="66"/>
      <c r="F778" s="86"/>
      <c r="G778" s="66"/>
      <c r="H778" s="65"/>
      <c r="I778" s="66"/>
      <c r="J778" s="65"/>
      <c r="K778" s="66"/>
      <c r="L778" s="65"/>
      <c r="M778" s="66"/>
      <c r="N778" s="65"/>
      <c r="O778" s="66"/>
      <c r="P778" s="65"/>
      <c r="Q778" s="66"/>
      <c r="R778" s="65"/>
      <c r="S778" s="66"/>
      <c r="T778" s="65"/>
      <c r="U778" s="66"/>
      <c r="V778" s="65"/>
      <c r="W778" s="66"/>
      <c r="X778" s="65"/>
      <c r="Y778" s="66"/>
      <c r="Z778" s="65"/>
      <c r="AA778" s="65"/>
    </row>
    <row r="779" spans="1:27" ht="18.75" customHeight="1" x14ac:dyDescent="0.2">
      <c r="A779" s="65"/>
      <c r="B779" s="85"/>
      <c r="C779" s="65"/>
      <c r="D779" s="65"/>
      <c r="E779" s="66"/>
      <c r="F779" s="86"/>
      <c r="G779" s="66"/>
      <c r="H779" s="65"/>
      <c r="I779" s="66"/>
      <c r="J779" s="65"/>
      <c r="K779" s="66"/>
      <c r="L779" s="65"/>
      <c r="M779" s="66"/>
      <c r="N779" s="65"/>
      <c r="O779" s="66"/>
      <c r="P779" s="65"/>
      <c r="Q779" s="66"/>
      <c r="R779" s="65"/>
      <c r="S779" s="66"/>
      <c r="T779" s="65"/>
      <c r="U779" s="66"/>
      <c r="V779" s="65"/>
      <c r="W779" s="66"/>
      <c r="X779" s="65"/>
      <c r="Y779" s="66"/>
      <c r="Z779" s="65"/>
      <c r="AA779" s="65"/>
    </row>
    <row r="780" spans="1:27" ht="18.75" customHeight="1" x14ac:dyDescent="0.2">
      <c r="A780" s="65"/>
      <c r="B780" s="85"/>
      <c r="C780" s="65"/>
      <c r="D780" s="65"/>
      <c r="E780" s="66"/>
      <c r="F780" s="86"/>
      <c r="G780" s="66"/>
      <c r="H780" s="65"/>
      <c r="I780" s="66"/>
      <c r="J780" s="65"/>
      <c r="K780" s="66"/>
      <c r="L780" s="65"/>
      <c r="M780" s="66"/>
      <c r="N780" s="65"/>
      <c r="O780" s="66"/>
      <c r="P780" s="65"/>
      <c r="Q780" s="66"/>
      <c r="R780" s="65"/>
      <c r="S780" s="66"/>
      <c r="T780" s="65"/>
      <c r="U780" s="66"/>
      <c r="V780" s="65"/>
      <c r="W780" s="66"/>
      <c r="X780" s="65"/>
      <c r="Y780" s="66"/>
      <c r="Z780" s="65"/>
      <c r="AA780" s="65"/>
    </row>
    <row r="781" spans="1:27" ht="18.75" customHeight="1" x14ac:dyDescent="0.2">
      <c r="A781" s="65"/>
      <c r="B781" s="85"/>
      <c r="C781" s="65"/>
      <c r="D781" s="65"/>
      <c r="E781" s="66"/>
      <c r="F781" s="86"/>
      <c r="G781" s="66"/>
      <c r="H781" s="65"/>
      <c r="I781" s="66"/>
      <c r="J781" s="65"/>
      <c r="K781" s="66"/>
      <c r="L781" s="65"/>
      <c r="M781" s="66"/>
      <c r="N781" s="65"/>
      <c r="O781" s="66"/>
      <c r="P781" s="65"/>
      <c r="Q781" s="66"/>
      <c r="R781" s="65"/>
      <c r="S781" s="66"/>
      <c r="T781" s="65"/>
      <c r="U781" s="66"/>
      <c r="V781" s="65"/>
      <c r="W781" s="66"/>
      <c r="X781" s="65"/>
      <c r="Y781" s="66"/>
      <c r="Z781" s="65"/>
      <c r="AA781" s="65"/>
    </row>
    <row r="782" spans="1:27" ht="18.75" customHeight="1" x14ac:dyDescent="0.2">
      <c r="A782" s="65"/>
      <c r="B782" s="85"/>
      <c r="C782" s="65"/>
      <c r="D782" s="65"/>
      <c r="E782" s="66"/>
      <c r="F782" s="86"/>
      <c r="G782" s="66"/>
      <c r="H782" s="65"/>
      <c r="I782" s="66"/>
      <c r="J782" s="65"/>
      <c r="K782" s="66"/>
      <c r="L782" s="65"/>
      <c r="M782" s="66"/>
      <c r="N782" s="65"/>
      <c r="O782" s="66"/>
      <c r="P782" s="65"/>
      <c r="Q782" s="66"/>
      <c r="R782" s="65"/>
      <c r="S782" s="66"/>
      <c r="T782" s="65"/>
      <c r="U782" s="66"/>
      <c r="V782" s="65"/>
      <c r="W782" s="66"/>
      <c r="X782" s="65"/>
      <c r="Y782" s="66"/>
      <c r="Z782" s="65"/>
      <c r="AA782" s="65"/>
    </row>
    <row r="783" spans="1:27" ht="18.75" customHeight="1" x14ac:dyDescent="0.2">
      <c r="A783" s="65"/>
      <c r="B783" s="85"/>
      <c r="C783" s="65"/>
      <c r="D783" s="65"/>
      <c r="E783" s="66"/>
      <c r="F783" s="86"/>
      <c r="G783" s="66"/>
      <c r="H783" s="65"/>
      <c r="I783" s="66"/>
      <c r="J783" s="65"/>
      <c r="K783" s="66"/>
      <c r="L783" s="65"/>
      <c r="M783" s="66"/>
      <c r="N783" s="65"/>
      <c r="O783" s="66"/>
      <c r="P783" s="65"/>
      <c r="Q783" s="66"/>
      <c r="R783" s="65"/>
      <c r="S783" s="66"/>
      <c r="T783" s="65"/>
      <c r="U783" s="66"/>
      <c r="V783" s="65"/>
      <c r="W783" s="66"/>
      <c r="X783" s="65"/>
      <c r="Y783" s="66"/>
      <c r="Z783" s="65"/>
      <c r="AA783" s="65"/>
    </row>
    <row r="784" spans="1:27" ht="18.75" customHeight="1" x14ac:dyDescent="0.2">
      <c r="A784" s="65"/>
      <c r="B784" s="85"/>
      <c r="C784" s="65"/>
      <c r="D784" s="65"/>
      <c r="E784" s="66"/>
      <c r="F784" s="86"/>
      <c r="G784" s="66"/>
      <c r="H784" s="65"/>
      <c r="I784" s="66"/>
      <c r="J784" s="65"/>
      <c r="K784" s="66"/>
      <c r="L784" s="65"/>
      <c r="M784" s="66"/>
      <c r="N784" s="65"/>
      <c r="O784" s="66"/>
      <c r="P784" s="65"/>
      <c r="Q784" s="66"/>
      <c r="R784" s="65"/>
      <c r="S784" s="66"/>
      <c r="T784" s="65"/>
      <c r="U784" s="66"/>
      <c r="V784" s="65"/>
      <c r="W784" s="66"/>
      <c r="X784" s="65"/>
      <c r="Y784" s="66"/>
      <c r="Z784" s="65"/>
      <c r="AA784" s="65"/>
    </row>
    <row r="785" spans="1:27" ht="18.75" customHeight="1" x14ac:dyDescent="0.2">
      <c r="A785" s="65"/>
      <c r="B785" s="85"/>
      <c r="C785" s="65"/>
      <c r="D785" s="65"/>
      <c r="E785" s="66"/>
      <c r="F785" s="86"/>
      <c r="G785" s="66"/>
      <c r="H785" s="65"/>
      <c r="I785" s="66"/>
      <c r="J785" s="65"/>
      <c r="K785" s="66"/>
      <c r="L785" s="65"/>
      <c r="M785" s="66"/>
      <c r="N785" s="65"/>
      <c r="O785" s="66"/>
      <c r="P785" s="65"/>
      <c r="Q785" s="66"/>
      <c r="R785" s="65"/>
      <c r="S785" s="66"/>
      <c r="T785" s="65"/>
      <c r="U785" s="66"/>
      <c r="V785" s="65"/>
      <c r="W785" s="66"/>
      <c r="X785" s="65"/>
      <c r="Y785" s="66"/>
      <c r="Z785" s="65"/>
      <c r="AA785" s="65"/>
    </row>
    <row r="786" spans="1:27" ht="18.75" customHeight="1" x14ac:dyDescent="0.2">
      <c r="A786" s="65"/>
      <c r="B786" s="85"/>
      <c r="C786" s="65"/>
      <c r="D786" s="65"/>
      <c r="E786" s="66"/>
      <c r="F786" s="86"/>
      <c r="G786" s="66"/>
      <c r="H786" s="65"/>
      <c r="I786" s="66"/>
      <c r="J786" s="65"/>
      <c r="K786" s="66"/>
      <c r="L786" s="65"/>
      <c r="M786" s="66"/>
      <c r="N786" s="65"/>
      <c r="O786" s="66"/>
      <c r="P786" s="65"/>
      <c r="Q786" s="66"/>
      <c r="R786" s="65"/>
      <c r="S786" s="66"/>
      <c r="T786" s="65"/>
      <c r="U786" s="66"/>
      <c r="V786" s="65"/>
      <c r="W786" s="66"/>
      <c r="X786" s="65"/>
      <c r="Y786" s="66"/>
      <c r="Z786" s="65"/>
      <c r="AA786" s="65"/>
    </row>
    <row r="787" spans="1:27" ht="18.75" customHeight="1" x14ac:dyDescent="0.2">
      <c r="A787" s="65"/>
      <c r="B787" s="85"/>
      <c r="C787" s="65"/>
      <c r="D787" s="65"/>
      <c r="E787" s="66"/>
      <c r="F787" s="86"/>
      <c r="G787" s="66"/>
      <c r="H787" s="65"/>
      <c r="I787" s="66"/>
      <c r="J787" s="65"/>
      <c r="K787" s="66"/>
      <c r="L787" s="65"/>
      <c r="M787" s="66"/>
      <c r="N787" s="65"/>
      <c r="O787" s="66"/>
      <c r="P787" s="65"/>
      <c r="Q787" s="66"/>
      <c r="R787" s="65"/>
      <c r="S787" s="66"/>
      <c r="T787" s="65"/>
      <c r="U787" s="66"/>
      <c r="V787" s="65"/>
      <c r="W787" s="66"/>
      <c r="X787" s="65"/>
      <c r="Y787" s="66"/>
      <c r="Z787" s="65"/>
      <c r="AA787" s="65"/>
    </row>
    <row r="788" spans="1:27" ht="18.75" customHeight="1" x14ac:dyDescent="0.2">
      <c r="A788" s="65"/>
      <c r="B788" s="85"/>
      <c r="C788" s="65"/>
      <c r="D788" s="65"/>
      <c r="E788" s="66"/>
      <c r="F788" s="86"/>
      <c r="G788" s="66"/>
      <c r="H788" s="65"/>
      <c r="I788" s="66"/>
      <c r="J788" s="65"/>
      <c r="K788" s="66"/>
      <c r="L788" s="65"/>
      <c r="M788" s="66"/>
      <c r="N788" s="65"/>
      <c r="O788" s="66"/>
      <c r="P788" s="65"/>
      <c r="Q788" s="66"/>
      <c r="R788" s="65"/>
      <c r="S788" s="66"/>
      <c r="T788" s="65"/>
      <c r="U788" s="66"/>
      <c r="V788" s="65"/>
      <c r="W788" s="66"/>
      <c r="X788" s="65"/>
      <c r="Y788" s="66"/>
      <c r="Z788" s="65"/>
      <c r="AA788" s="65"/>
    </row>
    <row r="789" spans="1:27" ht="18.75" customHeight="1" x14ac:dyDescent="0.2">
      <c r="A789" s="65"/>
      <c r="B789" s="85"/>
      <c r="C789" s="65"/>
      <c r="D789" s="65"/>
      <c r="E789" s="66"/>
      <c r="F789" s="86"/>
      <c r="G789" s="66"/>
      <c r="H789" s="65"/>
      <c r="I789" s="66"/>
      <c r="J789" s="65"/>
      <c r="K789" s="66"/>
      <c r="L789" s="65"/>
      <c r="M789" s="66"/>
      <c r="N789" s="65"/>
      <c r="O789" s="66"/>
      <c r="P789" s="65"/>
      <c r="Q789" s="66"/>
      <c r="R789" s="65"/>
      <c r="S789" s="66"/>
      <c r="T789" s="65"/>
      <c r="U789" s="66"/>
      <c r="V789" s="65"/>
      <c r="W789" s="66"/>
      <c r="X789" s="65"/>
      <c r="Y789" s="66"/>
      <c r="Z789" s="65"/>
      <c r="AA789" s="65"/>
    </row>
    <row r="790" spans="1:27" ht="18.75" customHeight="1" x14ac:dyDescent="0.2">
      <c r="A790" s="65"/>
      <c r="B790" s="85"/>
      <c r="C790" s="65"/>
      <c r="D790" s="65"/>
      <c r="E790" s="66"/>
      <c r="F790" s="86"/>
      <c r="G790" s="66"/>
      <c r="H790" s="65"/>
      <c r="I790" s="66"/>
      <c r="J790" s="65"/>
      <c r="K790" s="66"/>
      <c r="L790" s="65"/>
      <c r="M790" s="66"/>
      <c r="N790" s="65"/>
      <c r="O790" s="66"/>
      <c r="P790" s="65"/>
      <c r="Q790" s="66"/>
      <c r="R790" s="65"/>
      <c r="S790" s="66"/>
      <c r="T790" s="65"/>
      <c r="U790" s="66"/>
      <c r="V790" s="65"/>
      <c r="W790" s="66"/>
      <c r="X790" s="65"/>
      <c r="Y790" s="66"/>
      <c r="Z790" s="65"/>
      <c r="AA790" s="65"/>
    </row>
    <row r="791" spans="1:27" ht="18.75" customHeight="1" x14ac:dyDescent="0.2">
      <c r="A791" s="65"/>
      <c r="B791" s="85"/>
      <c r="C791" s="65"/>
      <c r="D791" s="65"/>
      <c r="E791" s="66"/>
      <c r="F791" s="86"/>
      <c r="G791" s="66"/>
      <c r="H791" s="65"/>
      <c r="I791" s="66"/>
      <c r="J791" s="65"/>
      <c r="K791" s="66"/>
      <c r="L791" s="65"/>
      <c r="M791" s="66"/>
      <c r="N791" s="65"/>
      <c r="O791" s="66"/>
      <c r="P791" s="65"/>
      <c r="Q791" s="66"/>
      <c r="R791" s="65"/>
      <c r="S791" s="66"/>
      <c r="T791" s="65"/>
      <c r="U791" s="66"/>
      <c r="V791" s="65"/>
      <c r="W791" s="66"/>
      <c r="X791" s="65"/>
      <c r="Y791" s="66"/>
      <c r="Z791" s="65"/>
      <c r="AA791" s="65"/>
    </row>
    <row r="792" spans="1:27" ht="18.75" customHeight="1" x14ac:dyDescent="0.2">
      <c r="A792" s="65"/>
      <c r="B792" s="85"/>
      <c r="C792" s="65"/>
      <c r="D792" s="65"/>
      <c r="E792" s="66"/>
      <c r="F792" s="86"/>
      <c r="G792" s="66"/>
      <c r="H792" s="65"/>
      <c r="I792" s="66"/>
      <c r="J792" s="65"/>
      <c r="K792" s="66"/>
      <c r="L792" s="65"/>
      <c r="M792" s="66"/>
      <c r="N792" s="65"/>
      <c r="O792" s="66"/>
      <c r="P792" s="65"/>
      <c r="Q792" s="66"/>
      <c r="R792" s="65"/>
      <c r="S792" s="66"/>
      <c r="T792" s="65"/>
      <c r="U792" s="66"/>
      <c r="V792" s="65"/>
      <c r="W792" s="66"/>
      <c r="X792" s="65"/>
      <c r="Y792" s="66"/>
      <c r="Z792" s="65"/>
      <c r="AA792" s="65"/>
    </row>
    <row r="793" spans="1:27" ht="18.75" customHeight="1" x14ac:dyDescent="0.2">
      <c r="A793" s="65"/>
      <c r="B793" s="85"/>
      <c r="C793" s="65"/>
      <c r="D793" s="65"/>
      <c r="E793" s="66"/>
      <c r="F793" s="86"/>
      <c r="G793" s="66"/>
      <c r="H793" s="65"/>
      <c r="I793" s="66"/>
      <c r="J793" s="65"/>
      <c r="K793" s="66"/>
      <c r="L793" s="65"/>
      <c r="M793" s="66"/>
      <c r="N793" s="65"/>
      <c r="O793" s="66"/>
      <c r="P793" s="65"/>
      <c r="Q793" s="66"/>
      <c r="R793" s="65"/>
      <c r="S793" s="66"/>
      <c r="T793" s="65"/>
      <c r="U793" s="66"/>
      <c r="V793" s="65"/>
      <c r="W793" s="66"/>
      <c r="X793" s="65"/>
      <c r="Y793" s="66"/>
      <c r="Z793" s="65"/>
      <c r="AA793" s="65"/>
    </row>
    <row r="794" spans="1:27" ht="18.75" customHeight="1" x14ac:dyDescent="0.2">
      <c r="A794" s="65"/>
      <c r="B794" s="85"/>
      <c r="C794" s="65"/>
      <c r="D794" s="65"/>
      <c r="E794" s="66"/>
      <c r="F794" s="86"/>
      <c r="G794" s="66"/>
      <c r="H794" s="65"/>
      <c r="I794" s="66"/>
      <c r="J794" s="65"/>
      <c r="K794" s="66"/>
      <c r="L794" s="65"/>
      <c r="M794" s="66"/>
      <c r="N794" s="65"/>
      <c r="O794" s="66"/>
      <c r="P794" s="65"/>
      <c r="Q794" s="66"/>
      <c r="R794" s="65"/>
      <c r="S794" s="66"/>
      <c r="T794" s="65"/>
      <c r="U794" s="66"/>
      <c r="V794" s="65"/>
      <c r="W794" s="66"/>
      <c r="X794" s="65"/>
      <c r="Y794" s="66"/>
      <c r="Z794" s="65"/>
      <c r="AA794" s="65"/>
    </row>
    <row r="795" spans="1:27" ht="18.75" customHeight="1" x14ac:dyDescent="0.2">
      <c r="A795" s="65"/>
      <c r="B795" s="85"/>
      <c r="C795" s="65"/>
      <c r="D795" s="65"/>
      <c r="E795" s="66"/>
      <c r="F795" s="86"/>
      <c r="G795" s="66"/>
      <c r="H795" s="65"/>
      <c r="I795" s="66"/>
      <c r="J795" s="65"/>
      <c r="K795" s="66"/>
      <c r="L795" s="65"/>
      <c r="M795" s="66"/>
      <c r="N795" s="65"/>
      <c r="O795" s="66"/>
      <c r="P795" s="65"/>
      <c r="Q795" s="66"/>
      <c r="R795" s="65"/>
      <c r="S795" s="66"/>
      <c r="T795" s="65"/>
      <c r="U795" s="66"/>
      <c r="V795" s="65"/>
      <c r="W795" s="66"/>
      <c r="X795" s="65"/>
      <c r="Y795" s="66"/>
      <c r="Z795" s="65"/>
      <c r="AA795" s="65"/>
    </row>
    <row r="796" spans="1:27" ht="18.75" customHeight="1" x14ac:dyDescent="0.2">
      <c r="A796" s="65"/>
      <c r="B796" s="85"/>
      <c r="C796" s="65"/>
      <c r="D796" s="65"/>
      <c r="E796" s="66"/>
      <c r="F796" s="86"/>
      <c r="G796" s="66"/>
      <c r="H796" s="65"/>
      <c r="I796" s="66"/>
      <c r="J796" s="65"/>
      <c r="K796" s="66"/>
      <c r="L796" s="65"/>
      <c r="M796" s="66"/>
      <c r="N796" s="65"/>
      <c r="O796" s="66"/>
      <c r="P796" s="65"/>
      <c r="Q796" s="66"/>
      <c r="R796" s="65"/>
      <c r="S796" s="66"/>
      <c r="T796" s="65"/>
      <c r="U796" s="66"/>
      <c r="V796" s="65"/>
      <c r="W796" s="66"/>
      <c r="X796" s="65"/>
      <c r="Y796" s="66"/>
      <c r="Z796" s="65"/>
      <c r="AA796" s="65"/>
    </row>
    <row r="797" spans="1:27" ht="18.75" customHeight="1" x14ac:dyDescent="0.2">
      <c r="A797" s="65"/>
      <c r="B797" s="85"/>
      <c r="C797" s="65"/>
      <c r="D797" s="65"/>
      <c r="E797" s="66"/>
      <c r="F797" s="86"/>
      <c r="G797" s="66"/>
      <c r="H797" s="65"/>
      <c r="I797" s="66"/>
      <c r="J797" s="65"/>
      <c r="K797" s="66"/>
      <c r="L797" s="65"/>
      <c r="M797" s="66"/>
      <c r="N797" s="65"/>
      <c r="O797" s="66"/>
      <c r="P797" s="65"/>
      <c r="Q797" s="66"/>
      <c r="R797" s="65"/>
      <c r="S797" s="66"/>
      <c r="T797" s="65"/>
      <c r="U797" s="66"/>
      <c r="V797" s="65"/>
      <c r="W797" s="66"/>
      <c r="X797" s="65"/>
      <c r="Y797" s="66"/>
      <c r="Z797" s="65"/>
      <c r="AA797" s="65"/>
    </row>
    <row r="798" spans="1:27" ht="18.75" customHeight="1" x14ac:dyDescent="0.2">
      <c r="A798" s="65"/>
      <c r="B798" s="85"/>
      <c r="C798" s="65"/>
      <c r="D798" s="65"/>
      <c r="E798" s="66"/>
      <c r="F798" s="86"/>
      <c r="G798" s="66"/>
      <c r="H798" s="65"/>
      <c r="I798" s="66"/>
      <c r="J798" s="65"/>
      <c r="K798" s="66"/>
      <c r="L798" s="65"/>
      <c r="M798" s="66"/>
      <c r="N798" s="65"/>
      <c r="O798" s="66"/>
      <c r="P798" s="65"/>
      <c r="Q798" s="66"/>
      <c r="R798" s="65"/>
      <c r="S798" s="66"/>
      <c r="T798" s="65"/>
      <c r="U798" s="66"/>
      <c r="V798" s="65"/>
      <c r="W798" s="66"/>
      <c r="X798" s="65"/>
      <c r="Y798" s="66"/>
      <c r="Z798" s="65"/>
      <c r="AA798" s="65"/>
    </row>
    <row r="799" spans="1:27" ht="18.75" customHeight="1" x14ac:dyDescent="0.2">
      <c r="A799" s="65"/>
      <c r="B799" s="85"/>
      <c r="C799" s="65"/>
      <c r="D799" s="65"/>
      <c r="E799" s="66"/>
      <c r="F799" s="86"/>
      <c r="G799" s="66"/>
      <c r="H799" s="65"/>
      <c r="I799" s="66"/>
      <c r="J799" s="65"/>
      <c r="K799" s="66"/>
      <c r="L799" s="65"/>
      <c r="M799" s="66"/>
      <c r="N799" s="65"/>
      <c r="O799" s="66"/>
      <c r="P799" s="65"/>
      <c r="Q799" s="66"/>
      <c r="R799" s="65"/>
      <c r="S799" s="66"/>
      <c r="T799" s="65"/>
      <c r="U799" s="66"/>
      <c r="V799" s="65"/>
      <c r="W799" s="66"/>
      <c r="X799" s="65"/>
      <c r="Y799" s="66"/>
      <c r="Z799" s="65"/>
      <c r="AA799" s="65"/>
    </row>
    <row r="800" spans="1:27" ht="18.75" customHeight="1" x14ac:dyDescent="0.2">
      <c r="A800" s="65"/>
      <c r="B800" s="85"/>
      <c r="C800" s="65"/>
      <c r="D800" s="65"/>
      <c r="E800" s="66"/>
      <c r="F800" s="86"/>
      <c r="G800" s="66"/>
      <c r="H800" s="65"/>
      <c r="I800" s="66"/>
      <c r="J800" s="65"/>
      <c r="K800" s="66"/>
      <c r="L800" s="65"/>
      <c r="M800" s="66"/>
      <c r="N800" s="65"/>
      <c r="O800" s="66"/>
      <c r="P800" s="65"/>
      <c r="Q800" s="66"/>
      <c r="R800" s="65"/>
      <c r="S800" s="66"/>
      <c r="T800" s="65"/>
      <c r="U800" s="66"/>
      <c r="V800" s="65"/>
      <c r="W800" s="66"/>
      <c r="X800" s="65"/>
      <c r="Y800" s="66"/>
      <c r="Z800" s="65"/>
      <c r="AA800" s="65"/>
    </row>
    <row r="801" spans="1:27" ht="18.75" customHeight="1" x14ac:dyDescent="0.2">
      <c r="A801" s="65"/>
      <c r="B801" s="85"/>
      <c r="C801" s="65"/>
      <c r="D801" s="65"/>
      <c r="E801" s="66"/>
      <c r="F801" s="86"/>
      <c r="G801" s="66"/>
      <c r="H801" s="65"/>
      <c r="I801" s="66"/>
      <c r="J801" s="65"/>
      <c r="K801" s="66"/>
      <c r="L801" s="65"/>
      <c r="M801" s="66"/>
      <c r="N801" s="65"/>
      <c r="O801" s="66"/>
      <c r="P801" s="65"/>
      <c r="Q801" s="66"/>
      <c r="R801" s="65"/>
      <c r="S801" s="66"/>
      <c r="T801" s="65"/>
      <c r="U801" s="66"/>
      <c r="V801" s="65"/>
      <c r="W801" s="66"/>
      <c r="X801" s="65"/>
      <c r="Y801" s="66"/>
      <c r="Z801" s="65"/>
      <c r="AA801" s="65"/>
    </row>
    <row r="802" spans="1:27" ht="18.75" customHeight="1" x14ac:dyDescent="0.2">
      <c r="A802" s="65"/>
      <c r="B802" s="85"/>
      <c r="C802" s="65"/>
      <c r="D802" s="65"/>
      <c r="E802" s="66"/>
      <c r="F802" s="86"/>
      <c r="G802" s="66"/>
      <c r="H802" s="65"/>
      <c r="I802" s="66"/>
      <c r="J802" s="65"/>
      <c r="K802" s="66"/>
      <c r="L802" s="65"/>
      <c r="M802" s="66"/>
      <c r="N802" s="65"/>
      <c r="O802" s="66"/>
      <c r="P802" s="65"/>
      <c r="Q802" s="66"/>
      <c r="R802" s="65"/>
      <c r="S802" s="66"/>
      <c r="T802" s="65"/>
      <c r="U802" s="66"/>
      <c r="V802" s="65"/>
      <c r="W802" s="66"/>
      <c r="X802" s="65"/>
      <c r="Y802" s="66"/>
      <c r="Z802" s="65"/>
      <c r="AA802" s="65"/>
    </row>
    <row r="803" spans="1:27" ht="18.75" customHeight="1" x14ac:dyDescent="0.2">
      <c r="A803" s="65"/>
      <c r="B803" s="85"/>
      <c r="C803" s="65"/>
      <c r="D803" s="65"/>
      <c r="E803" s="66"/>
      <c r="F803" s="86"/>
      <c r="G803" s="66"/>
      <c r="H803" s="65"/>
      <c r="I803" s="66"/>
      <c r="J803" s="65"/>
      <c r="K803" s="66"/>
      <c r="L803" s="65"/>
      <c r="M803" s="66"/>
      <c r="N803" s="65"/>
      <c r="O803" s="66"/>
      <c r="P803" s="65"/>
      <c r="Q803" s="66"/>
      <c r="R803" s="65"/>
      <c r="S803" s="66"/>
      <c r="T803" s="65"/>
      <c r="U803" s="66"/>
      <c r="V803" s="65"/>
      <c r="W803" s="66"/>
      <c r="X803" s="65"/>
      <c r="Y803" s="66"/>
      <c r="Z803" s="65"/>
      <c r="AA803" s="65"/>
    </row>
    <row r="804" spans="1:27" ht="18.75" customHeight="1" x14ac:dyDescent="0.2">
      <c r="A804" s="65"/>
      <c r="B804" s="85"/>
      <c r="C804" s="65"/>
      <c r="D804" s="65"/>
      <c r="E804" s="66"/>
      <c r="F804" s="86"/>
      <c r="G804" s="66"/>
      <c r="H804" s="65"/>
      <c r="I804" s="66"/>
      <c r="J804" s="65"/>
      <c r="K804" s="66"/>
      <c r="L804" s="65"/>
      <c r="M804" s="66"/>
      <c r="N804" s="65"/>
      <c r="O804" s="66"/>
      <c r="P804" s="65"/>
      <c r="Q804" s="66"/>
      <c r="R804" s="65"/>
      <c r="S804" s="66"/>
      <c r="T804" s="65"/>
      <c r="U804" s="66"/>
      <c r="V804" s="65"/>
      <c r="W804" s="66"/>
      <c r="X804" s="65"/>
      <c r="Y804" s="66"/>
      <c r="Z804" s="65"/>
      <c r="AA804" s="65"/>
    </row>
    <row r="805" spans="1:27" ht="18.75" customHeight="1" x14ac:dyDescent="0.2">
      <c r="A805" s="65"/>
      <c r="B805" s="85"/>
      <c r="C805" s="65"/>
      <c r="D805" s="65"/>
      <c r="E805" s="66"/>
      <c r="F805" s="86"/>
      <c r="G805" s="66"/>
      <c r="H805" s="65"/>
      <c r="I805" s="66"/>
      <c r="J805" s="65"/>
      <c r="K805" s="66"/>
      <c r="L805" s="65"/>
      <c r="M805" s="66"/>
      <c r="N805" s="65"/>
      <c r="O805" s="66"/>
      <c r="P805" s="65"/>
      <c r="Q805" s="66"/>
      <c r="R805" s="65"/>
      <c r="S805" s="66"/>
      <c r="T805" s="65"/>
      <c r="U805" s="66"/>
      <c r="V805" s="65"/>
      <c r="W805" s="66"/>
      <c r="X805" s="65"/>
      <c r="Y805" s="66"/>
      <c r="Z805" s="65"/>
      <c r="AA805" s="65"/>
    </row>
    <row r="806" spans="1:27" ht="18.75" customHeight="1" x14ac:dyDescent="0.2">
      <c r="A806" s="65"/>
      <c r="B806" s="85"/>
      <c r="C806" s="65"/>
      <c r="D806" s="65"/>
      <c r="E806" s="66"/>
      <c r="F806" s="86"/>
      <c r="G806" s="66"/>
      <c r="H806" s="65"/>
      <c r="I806" s="66"/>
      <c r="J806" s="65"/>
      <c r="K806" s="66"/>
      <c r="L806" s="65"/>
      <c r="M806" s="66"/>
      <c r="N806" s="65"/>
      <c r="O806" s="66"/>
      <c r="P806" s="65"/>
      <c r="Q806" s="66"/>
      <c r="R806" s="65"/>
      <c r="S806" s="66"/>
      <c r="T806" s="65"/>
      <c r="U806" s="66"/>
      <c r="V806" s="65"/>
      <c r="W806" s="66"/>
      <c r="X806" s="65"/>
      <c r="Y806" s="66"/>
      <c r="Z806" s="65"/>
      <c r="AA806" s="65"/>
    </row>
    <row r="807" spans="1:27" ht="18.75" customHeight="1" x14ac:dyDescent="0.2">
      <c r="A807" s="65"/>
      <c r="B807" s="85"/>
      <c r="C807" s="65"/>
      <c r="D807" s="65"/>
      <c r="E807" s="66"/>
      <c r="F807" s="86"/>
      <c r="G807" s="66"/>
      <c r="H807" s="65"/>
      <c r="I807" s="66"/>
      <c r="J807" s="65"/>
      <c r="K807" s="66"/>
      <c r="L807" s="65"/>
      <c r="M807" s="66"/>
      <c r="N807" s="65"/>
      <c r="O807" s="66"/>
      <c r="P807" s="65"/>
      <c r="Q807" s="66"/>
      <c r="R807" s="65"/>
      <c r="S807" s="66"/>
      <c r="T807" s="65"/>
      <c r="U807" s="66"/>
      <c r="V807" s="65"/>
      <c r="W807" s="66"/>
      <c r="X807" s="65"/>
      <c r="Y807" s="66"/>
      <c r="Z807" s="65"/>
      <c r="AA807" s="65"/>
    </row>
    <row r="808" spans="1:27" ht="18.75" customHeight="1" x14ac:dyDescent="0.2">
      <c r="A808" s="65"/>
      <c r="B808" s="85"/>
      <c r="C808" s="65"/>
      <c r="D808" s="65"/>
      <c r="E808" s="66"/>
      <c r="F808" s="86"/>
      <c r="G808" s="66"/>
      <c r="H808" s="65"/>
      <c r="I808" s="66"/>
      <c r="J808" s="65"/>
      <c r="K808" s="66"/>
      <c r="L808" s="65"/>
      <c r="M808" s="66"/>
      <c r="N808" s="65"/>
      <c r="O808" s="66"/>
      <c r="P808" s="65"/>
      <c r="Q808" s="66"/>
      <c r="R808" s="65"/>
      <c r="S808" s="66"/>
      <c r="T808" s="65"/>
      <c r="U808" s="66"/>
      <c r="V808" s="65"/>
      <c r="W808" s="66"/>
      <c r="X808" s="65"/>
      <c r="Y808" s="66"/>
      <c r="Z808" s="65"/>
      <c r="AA808" s="65"/>
    </row>
    <row r="809" spans="1:27" ht="18.75" customHeight="1" x14ac:dyDescent="0.2">
      <c r="A809" s="65"/>
      <c r="B809" s="85"/>
      <c r="C809" s="65"/>
      <c r="D809" s="65"/>
      <c r="E809" s="66"/>
      <c r="F809" s="86"/>
      <c r="G809" s="66"/>
      <c r="H809" s="65"/>
      <c r="I809" s="66"/>
      <c r="J809" s="65"/>
      <c r="K809" s="66"/>
      <c r="L809" s="65"/>
      <c r="M809" s="66"/>
      <c r="N809" s="65"/>
      <c r="O809" s="66"/>
      <c r="P809" s="65"/>
      <c r="Q809" s="66"/>
      <c r="R809" s="65"/>
      <c r="S809" s="66"/>
      <c r="T809" s="65"/>
      <c r="U809" s="66"/>
      <c r="V809" s="65"/>
      <c r="W809" s="66"/>
      <c r="X809" s="65"/>
      <c r="Y809" s="66"/>
      <c r="Z809" s="65"/>
      <c r="AA809" s="65"/>
    </row>
    <row r="810" spans="1:27" ht="18.75" customHeight="1" x14ac:dyDescent="0.2">
      <c r="A810" s="65"/>
      <c r="B810" s="85"/>
      <c r="C810" s="65"/>
      <c r="D810" s="65"/>
      <c r="E810" s="66"/>
      <c r="F810" s="86"/>
      <c r="G810" s="66"/>
      <c r="H810" s="65"/>
      <c r="I810" s="66"/>
      <c r="J810" s="65"/>
      <c r="K810" s="66"/>
      <c r="L810" s="65"/>
      <c r="M810" s="66"/>
      <c r="N810" s="65"/>
      <c r="O810" s="66"/>
      <c r="P810" s="65"/>
      <c r="Q810" s="66"/>
      <c r="R810" s="65"/>
      <c r="S810" s="66"/>
      <c r="T810" s="65"/>
      <c r="U810" s="66"/>
      <c r="V810" s="65"/>
      <c r="W810" s="66"/>
      <c r="X810" s="65"/>
      <c r="Y810" s="66"/>
      <c r="Z810" s="65"/>
      <c r="AA810" s="65"/>
    </row>
    <row r="811" spans="1:27" ht="18.75" customHeight="1" x14ac:dyDescent="0.2">
      <c r="A811" s="65"/>
      <c r="B811" s="85"/>
      <c r="C811" s="65"/>
      <c r="D811" s="65"/>
      <c r="E811" s="66"/>
      <c r="F811" s="86"/>
      <c r="G811" s="66"/>
      <c r="H811" s="65"/>
      <c r="I811" s="66"/>
      <c r="J811" s="65"/>
      <c r="K811" s="66"/>
      <c r="L811" s="65"/>
      <c r="M811" s="66"/>
      <c r="N811" s="65"/>
      <c r="O811" s="66"/>
      <c r="P811" s="65"/>
      <c r="Q811" s="66"/>
      <c r="R811" s="65"/>
      <c r="S811" s="66"/>
      <c r="T811" s="65"/>
      <c r="U811" s="66"/>
      <c r="V811" s="65"/>
      <c r="W811" s="66"/>
      <c r="X811" s="65"/>
      <c r="Y811" s="66"/>
      <c r="Z811" s="65"/>
      <c r="AA811" s="65"/>
    </row>
    <row r="812" spans="1:27" ht="18.75" customHeight="1" x14ac:dyDescent="0.2">
      <c r="A812" s="65"/>
      <c r="B812" s="85"/>
      <c r="C812" s="65"/>
      <c r="D812" s="65"/>
      <c r="E812" s="66"/>
      <c r="F812" s="86"/>
      <c r="G812" s="66"/>
      <c r="H812" s="65"/>
      <c r="I812" s="66"/>
      <c r="J812" s="65"/>
      <c r="K812" s="66"/>
      <c r="L812" s="65"/>
      <c r="M812" s="66"/>
      <c r="N812" s="65"/>
      <c r="O812" s="66"/>
      <c r="P812" s="65"/>
      <c r="Q812" s="66"/>
      <c r="R812" s="65"/>
      <c r="S812" s="66"/>
      <c r="T812" s="65"/>
      <c r="U812" s="66"/>
      <c r="V812" s="65"/>
      <c r="W812" s="66"/>
      <c r="X812" s="65"/>
      <c r="Y812" s="66"/>
      <c r="Z812" s="65"/>
      <c r="AA812" s="65"/>
    </row>
    <row r="813" spans="1:27" ht="18.75" customHeight="1" x14ac:dyDescent="0.2">
      <c r="A813" s="65"/>
      <c r="B813" s="85"/>
      <c r="C813" s="65"/>
      <c r="D813" s="65"/>
      <c r="E813" s="66"/>
      <c r="F813" s="86"/>
      <c r="G813" s="66"/>
      <c r="H813" s="65"/>
      <c r="I813" s="66"/>
      <c r="J813" s="65"/>
      <c r="K813" s="66"/>
      <c r="L813" s="65"/>
      <c r="M813" s="66"/>
      <c r="N813" s="65"/>
      <c r="O813" s="66"/>
      <c r="P813" s="65"/>
      <c r="Q813" s="66"/>
      <c r="R813" s="65"/>
      <c r="S813" s="66"/>
      <c r="T813" s="65"/>
      <c r="U813" s="66"/>
      <c r="V813" s="65"/>
      <c r="W813" s="66"/>
      <c r="X813" s="65"/>
      <c r="Y813" s="66"/>
      <c r="Z813" s="65"/>
      <c r="AA813" s="65"/>
    </row>
    <row r="814" spans="1:27" ht="18.75" customHeight="1" x14ac:dyDescent="0.2">
      <c r="A814" s="65"/>
      <c r="B814" s="85"/>
      <c r="C814" s="65"/>
      <c r="D814" s="65"/>
      <c r="E814" s="66"/>
      <c r="F814" s="86"/>
      <c r="G814" s="66"/>
      <c r="H814" s="65"/>
      <c r="I814" s="66"/>
      <c r="J814" s="65"/>
      <c r="K814" s="66"/>
      <c r="L814" s="65"/>
      <c r="M814" s="66"/>
      <c r="N814" s="65"/>
      <c r="O814" s="66"/>
      <c r="P814" s="65"/>
      <c r="Q814" s="66"/>
      <c r="R814" s="65"/>
      <c r="S814" s="66"/>
      <c r="T814" s="65"/>
      <c r="U814" s="66"/>
      <c r="V814" s="65"/>
      <c r="W814" s="66"/>
      <c r="X814" s="65"/>
      <c r="Y814" s="66"/>
      <c r="Z814" s="65"/>
      <c r="AA814" s="65"/>
    </row>
    <row r="815" spans="1:27" ht="18.75" customHeight="1" x14ac:dyDescent="0.2">
      <c r="A815" s="65"/>
      <c r="B815" s="85"/>
      <c r="C815" s="65"/>
      <c r="D815" s="65"/>
      <c r="E815" s="66"/>
      <c r="F815" s="86"/>
      <c r="G815" s="66"/>
      <c r="H815" s="65"/>
      <c r="I815" s="66"/>
      <c r="J815" s="65"/>
      <c r="K815" s="66"/>
      <c r="L815" s="65"/>
      <c r="M815" s="66"/>
      <c r="N815" s="65"/>
      <c r="O815" s="66"/>
      <c r="P815" s="65"/>
      <c r="Q815" s="66"/>
      <c r="R815" s="65"/>
      <c r="S815" s="66"/>
      <c r="T815" s="65"/>
      <c r="U815" s="66"/>
      <c r="V815" s="65"/>
      <c r="W815" s="66"/>
      <c r="X815" s="65"/>
      <c r="Y815" s="66"/>
      <c r="Z815" s="65"/>
      <c r="AA815" s="65"/>
    </row>
    <row r="816" spans="1:27" ht="18.75" customHeight="1" x14ac:dyDescent="0.2">
      <c r="A816" s="65"/>
      <c r="B816" s="85"/>
      <c r="C816" s="65"/>
      <c r="D816" s="65"/>
      <c r="E816" s="66"/>
      <c r="F816" s="86"/>
      <c r="G816" s="66"/>
      <c r="H816" s="65"/>
      <c r="I816" s="66"/>
      <c r="J816" s="65"/>
      <c r="K816" s="66"/>
      <c r="L816" s="65"/>
      <c r="M816" s="66"/>
      <c r="N816" s="65"/>
      <c r="O816" s="66"/>
      <c r="P816" s="65"/>
      <c r="Q816" s="66"/>
      <c r="R816" s="65"/>
      <c r="S816" s="66"/>
      <c r="T816" s="65"/>
      <c r="U816" s="66"/>
      <c r="V816" s="65"/>
      <c r="W816" s="66"/>
      <c r="X816" s="65"/>
      <c r="Y816" s="66"/>
      <c r="Z816" s="65"/>
      <c r="AA816" s="65"/>
    </row>
    <row r="817" spans="1:27" ht="18.75" customHeight="1" x14ac:dyDescent="0.2">
      <c r="A817" s="65"/>
      <c r="B817" s="85"/>
      <c r="C817" s="65"/>
      <c r="D817" s="65"/>
      <c r="E817" s="66"/>
      <c r="F817" s="86"/>
      <c r="G817" s="66"/>
      <c r="H817" s="65"/>
      <c r="I817" s="66"/>
      <c r="J817" s="65"/>
      <c r="K817" s="66"/>
      <c r="L817" s="65"/>
      <c r="M817" s="66"/>
      <c r="N817" s="65"/>
      <c r="O817" s="66"/>
      <c r="P817" s="65"/>
      <c r="Q817" s="66"/>
      <c r="R817" s="65"/>
      <c r="S817" s="66"/>
      <c r="T817" s="65"/>
      <c r="U817" s="66"/>
      <c r="V817" s="65"/>
      <c r="W817" s="66"/>
      <c r="X817" s="65"/>
      <c r="Y817" s="66"/>
      <c r="Z817" s="65"/>
      <c r="AA817" s="65"/>
    </row>
    <row r="818" spans="1:27" ht="18.75" customHeight="1" x14ac:dyDescent="0.2">
      <c r="A818" s="65"/>
      <c r="B818" s="85"/>
      <c r="C818" s="65"/>
      <c r="D818" s="65"/>
      <c r="E818" s="66"/>
      <c r="F818" s="86"/>
      <c r="G818" s="66"/>
      <c r="H818" s="65"/>
      <c r="I818" s="66"/>
      <c r="J818" s="65"/>
      <c r="K818" s="66"/>
      <c r="L818" s="65"/>
      <c r="M818" s="66"/>
      <c r="N818" s="65"/>
      <c r="O818" s="66"/>
      <c r="P818" s="65"/>
      <c r="Q818" s="66"/>
      <c r="R818" s="65"/>
      <c r="S818" s="66"/>
      <c r="T818" s="65"/>
      <c r="U818" s="66"/>
      <c r="V818" s="65"/>
      <c r="W818" s="66"/>
      <c r="X818" s="65"/>
      <c r="Y818" s="66"/>
      <c r="Z818" s="65"/>
      <c r="AA818" s="65"/>
    </row>
    <row r="819" spans="1:27" ht="18.75" customHeight="1" x14ac:dyDescent="0.2">
      <c r="A819" s="65"/>
      <c r="B819" s="85"/>
      <c r="C819" s="65"/>
      <c r="D819" s="65"/>
      <c r="E819" s="66"/>
      <c r="F819" s="86"/>
      <c r="G819" s="66"/>
      <c r="H819" s="65"/>
      <c r="I819" s="66"/>
      <c r="J819" s="65"/>
      <c r="K819" s="66"/>
      <c r="L819" s="65"/>
      <c r="M819" s="66"/>
      <c r="N819" s="65"/>
      <c r="O819" s="66"/>
      <c r="P819" s="65"/>
      <c r="Q819" s="66"/>
      <c r="R819" s="65"/>
      <c r="S819" s="66"/>
      <c r="T819" s="65"/>
      <c r="U819" s="66"/>
      <c r="V819" s="65"/>
      <c r="W819" s="66"/>
      <c r="X819" s="65"/>
      <c r="Y819" s="66"/>
      <c r="Z819" s="65"/>
      <c r="AA819" s="65"/>
    </row>
    <row r="820" spans="1:27" ht="18.75" customHeight="1" x14ac:dyDescent="0.2">
      <c r="A820" s="65"/>
      <c r="B820" s="85"/>
      <c r="C820" s="65"/>
      <c r="D820" s="65"/>
      <c r="E820" s="66"/>
      <c r="F820" s="86"/>
      <c r="G820" s="66"/>
      <c r="H820" s="65"/>
      <c r="I820" s="66"/>
      <c r="J820" s="65"/>
      <c r="K820" s="66"/>
      <c r="L820" s="65"/>
      <c r="M820" s="66"/>
      <c r="N820" s="65"/>
      <c r="O820" s="66"/>
      <c r="P820" s="65"/>
      <c r="Q820" s="66"/>
      <c r="R820" s="65"/>
      <c r="S820" s="66"/>
      <c r="T820" s="65"/>
      <c r="U820" s="66"/>
      <c r="V820" s="65"/>
      <c r="W820" s="66"/>
      <c r="X820" s="65"/>
      <c r="Y820" s="66"/>
      <c r="Z820" s="65"/>
      <c r="AA820" s="65"/>
    </row>
    <row r="821" spans="1:27" ht="18.75" customHeight="1" x14ac:dyDescent="0.2">
      <c r="A821" s="65"/>
      <c r="B821" s="85"/>
      <c r="C821" s="65"/>
      <c r="D821" s="65"/>
      <c r="E821" s="66"/>
      <c r="F821" s="86"/>
      <c r="G821" s="66"/>
      <c r="H821" s="65"/>
      <c r="I821" s="66"/>
      <c r="J821" s="65"/>
      <c r="K821" s="66"/>
      <c r="L821" s="65"/>
      <c r="M821" s="66"/>
      <c r="N821" s="65"/>
      <c r="O821" s="66"/>
      <c r="P821" s="65"/>
      <c r="Q821" s="66"/>
      <c r="R821" s="65"/>
      <c r="S821" s="66"/>
      <c r="T821" s="65"/>
      <c r="U821" s="66"/>
      <c r="V821" s="65"/>
      <c r="W821" s="66"/>
      <c r="X821" s="65"/>
      <c r="Y821" s="66"/>
      <c r="Z821" s="65"/>
      <c r="AA821" s="65"/>
    </row>
    <row r="822" spans="1:27" ht="18.75" customHeight="1" x14ac:dyDescent="0.2">
      <c r="A822" s="65"/>
      <c r="B822" s="85"/>
      <c r="C822" s="65"/>
      <c r="D822" s="65"/>
      <c r="E822" s="66"/>
      <c r="F822" s="86"/>
      <c r="G822" s="66"/>
      <c r="H822" s="65"/>
      <c r="I822" s="66"/>
      <c r="J822" s="65"/>
      <c r="K822" s="66"/>
      <c r="L822" s="65"/>
      <c r="M822" s="66"/>
      <c r="N822" s="65"/>
      <c r="O822" s="66"/>
      <c r="P822" s="65"/>
      <c r="Q822" s="66"/>
      <c r="R822" s="65"/>
      <c r="S822" s="66"/>
      <c r="T822" s="65"/>
      <c r="U822" s="66"/>
      <c r="V822" s="65"/>
      <c r="W822" s="66"/>
      <c r="X822" s="65"/>
      <c r="Y822" s="66"/>
      <c r="Z822" s="65"/>
      <c r="AA822" s="65"/>
    </row>
    <row r="823" spans="1:27" ht="18.75" customHeight="1" x14ac:dyDescent="0.2">
      <c r="A823" s="65"/>
      <c r="B823" s="85"/>
      <c r="C823" s="65"/>
      <c r="D823" s="65"/>
      <c r="E823" s="66"/>
      <c r="F823" s="86"/>
      <c r="G823" s="66"/>
      <c r="H823" s="65"/>
      <c r="I823" s="66"/>
      <c r="J823" s="65"/>
      <c r="K823" s="66"/>
      <c r="L823" s="65"/>
      <c r="M823" s="66"/>
      <c r="N823" s="65"/>
      <c r="O823" s="66"/>
      <c r="P823" s="65"/>
      <c r="Q823" s="66"/>
      <c r="R823" s="65"/>
      <c r="S823" s="66"/>
      <c r="T823" s="65"/>
      <c r="U823" s="66"/>
      <c r="V823" s="65"/>
      <c r="W823" s="66"/>
      <c r="X823" s="65"/>
      <c r="Y823" s="66"/>
      <c r="Z823" s="65"/>
      <c r="AA823" s="65"/>
    </row>
    <row r="824" spans="1:27" ht="18.75" customHeight="1" x14ac:dyDescent="0.2">
      <c r="A824" s="65"/>
      <c r="B824" s="85"/>
      <c r="C824" s="65"/>
      <c r="D824" s="65"/>
      <c r="E824" s="66"/>
      <c r="F824" s="86"/>
      <c r="G824" s="66"/>
      <c r="H824" s="65"/>
      <c r="I824" s="66"/>
      <c r="J824" s="65"/>
      <c r="K824" s="66"/>
      <c r="L824" s="65"/>
      <c r="M824" s="66"/>
      <c r="N824" s="65"/>
      <c r="O824" s="66"/>
      <c r="P824" s="65"/>
      <c r="Q824" s="66"/>
      <c r="R824" s="65"/>
      <c r="S824" s="66"/>
      <c r="T824" s="65"/>
      <c r="U824" s="66"/>
      <c r="V824" s="65"/>
      <c r="W824" s="66"/>
      <c r="X824" s="65"/>
      <c r="Y824" s="66"/>
      <c r="Z824" s="65"/>
      <c r="AA824" s="65"/>
    </row>
    <row r="825" spans="1:27" ht="18.75" customHeight="1" x14ac:dyDescent="0.2">
      <c r="A825" s="65"/>
      <c r="B825" s="85"/>
      <c r="C825" s="65"/>
      <c r="D825" s="65"/>
      <c r="E825" s="66"/>
      <c r="F825" s="86"/>
      <c r="G825" s="66"/>
      <c r="H825" s="65"/>
      <c r="I825" s="66"/>
      <c r="J825" s="65"/>
      <c r="K825" s="66"/>
      <c r="L825" s="65"/>
      <c r="M825" s="66"/>
      <c r="N825" s="65"/>
      <c r="O825" s="66"/>
      <c r="P825" s="65"/>
      <c r="Q825" s="66"/>
      <c r="R825" s="65"/>
      <c r="S825" s="66"/>
      <c r="T825" s="65"/>
      <c r="U825" s="66"/>
      <c r="V825" s="65"/>
      <c r="W825" s="66"/>
      <c r="X825" s="65"/>
      <c r="Y825" s="66"/>
      <c r="Z825" s="65"/>
      <c r="AA825" s="65"/>
    </row>
    <row r="826" spans="1:27" ht="18.75" customHeight="1" x14ac:dyDescent="0.2">
      <c r="A826" s="65"/>
      <c r="B826" s="85"/>
      <c r="C826" s="65"/>
      <c r="D826" s="65"/>
      <c r="E826" s="66"/>
      <c r="F826" s="86"/>
      <c r="G826" s="66"/>
      <c r="H826" s="65"/>
      <c r="I826" s="66"/>
      <c r="J826" s="65"/>
      <c r="K826" s="66"/>
      <c r="L826" s="65"/>
      <c r="M826" s="66"/>
      <c r="N826" s="65"/>
      <c r="O826" s="66"/>
      <c r="P826" s="65"/>
      <c r="Q826" s="66"/>
      <c r="R826" s="65"/>
      <c r="S826" s="66"/>
      <c r="T826" s="65"/>
      <c r="U826" s="66"/>
      <c r="V826" s="65"/>
      <c r="W826" s="66"/>
      <c r="X826" s="65"/>
      <c r="Y826" s="66"/>
      <c r="Z826" s="65"/>
      <c r="AA826" s="65"/>
    </row>
    <row r="827" spans="1:27" ht="18.75" customHeight="1" x14ac:dyDescent="0.2">
      <c r="A827" s="65"/>
      <c r="B827" s="85"/>
      <c r="C827" s="65"/>
      <c r="D827" s="65"/>
      <c r="E827" s="66"/>
      <c r="F827" s="86"/>
      <c r="G827" s="66"/>
      <c r="H827" s="65"/>
      <c r="I827" s="66"/>
      <c r="J827" s="65"/>
      <c r="K827" s="66"/>
      <c r="L827" s="65"/>
      <c r="M827" s="66"/>
      <c r="N827" s="65"/>
      <c r="O827" s="66"/>
      <c r="P827" s="65"/>
      <c r="Q827" s="66"/>
      <c r="R827" s="65"/>
      <c r="S827" s="66"/>
      <c r="T827" s="65"/>
      <c r="U827" s="66"/>
      <c r="V827" s="65"/>
      <c r="W827" s="66"/>
      <c r="X827" s="65"/>
      <c r="Y827" s="66"/>
      <c r="Z827" s="65"/>
      <c r="AA827" s="65"/>
    </row>
    <row r="828" spans="1:27" ht="18.75" customHeight="1" x14ac:dyDescent="0.2">
      <c r="A828" s="65"/>
      <c r="B828" s="85"/>
      <c r="C828" s="65"/>
      <c r="D828" s="65"/>
      <c r="E828" s="66"/>
      <c r="F828" s="86"/>
      <c r="G828" s="66"/>
      <c r="H828" s="65"/>
      <c r="I828" s="66"/>
      <c r="J828" s="65"/>
      <c r="K828" s="66"/>
      <c r="L828" s="65"/>
      <c r="M828" s="66"/>
      <c r="N828" s="65"/>
      <c r="O828" s="66"/>
      <c r="P828" s="65"/>
      <c r="Q828" s="66"/>
      <c r="R828" s="65"/>
      <c r="S828" s="66"/>
      <c r="T828" s="65"/>
      <c r="U828" s="66"/>
      <c r="V828" s="65"/>
      <c r="W828" s="66"/>
      <c r="X828" s="65"/>
      <c r="Y828" s="66"/>
      <c r="Z828" s="65"/>
      <c r="AA828" s="65"/>
    </row>
    <row r="829" spans="1:27" ht="18.75" customHeight="1" x14ac:dyDescent="0.2">
      <c r="A829" s="65"/>
      <c r="B829" s="85"/>
      <c r="C829" s="65"/>
      <c r="D829" s="65"/>
      <c r="E829" s="66"/>
      <c r="F829" s="86"/>
      <c r="G829" s="66"/>
      <c r="H829" s="65"/>
      <c r="I829" s="66"/>
      <c r="J829" s="65"/>
      <c r="K829" s="66"/>
      <c r="L829" s="65"/>
      <c r="M829" s="66"/>
      <c r="N829" s="65"/>
      <c r="O829" s="66"/>
      <c r="P829" s="65"/>
      <c r="Q829" s="66"/>
      <c r="R829" s="65"/>
      <c r="S829" s="66"/>
      <c r="T829" s="65"/>
      <c r="U829" s="66"/>
      <c r="V829" s="65"/>
      <c r="W829" s="66"/>
      <c r="X829" s="65"/>
      <c r="Y829" s="66"/>
      <c r="Z829" s="65"/>
      <c r="AA829" s="65"/>
    </row>
    <row r="830" spans="1:27" ht="18.75" customHeight="1" x14ac:dyDescent="0.2">
      <c r="A830" s="65"/>
      <c r="B830" s="85"/>
      <c r="C830" s="65"/>
      <c r="D830" s="65"/>
      <c r="E830" s="66"/>
      <c r="F830" s="86"/>
      <c r="G830" s="66"/>
      <c r="H830" s="65"/>
      <c r="I830" s="66"/>
      <c r="J830" s="65"/>
      <c r="K830" s="66"/>
      <c r="L830" s="65"/>
      <c r="M830" s="66"/>
      <c r="N830" s="65"/>
      <c r="O830" s="66"/>
      <c r="P830" s="65"/>
      <c r="Q830" s="66"/>
      <c r="R830" s="65"/>
      <c r="S830" s="66"/>
      <c r="T830" s="65"/>
      <c r="U830" s="66"/>
      <c r="V830" s="65"/>
      <c r="W830" s="66"/>
      <c r="X830" s="65"/>
      <c r="Y830" s="66"/>
      <c r="Z830" s="65"/>
      <c r="AA830" s="65"/>
    </row>
    <row r="831" spans="1:27" ht="18.75" customHeight="1" x14ac:dyDescent="0.2">
      <c r="A831" s="65"/>
      <c r="B831" s="85"/>
      <c r="C831" s="65"/>
      <c r="D831" s="65"/>
      <c r="E831" s="66"/>
      <c r="F831" s="86"/>
      <c r="G831" s="66"/>
      <c r="H831" s="65"/>
      <c r="I831" s="66"/>
      <c r="J831" s="65"/>
      <c r="K831" s="66"/>
      <c r="L831" s="65"/>
      <c r="M831" s="66"/>
      <c r="N831" s="65"/>
      <c r="O831" s="66"/>
      <c r="P831" s="65"/>
      <c r="Q831" s="66"/>
      <c r="R831" s="65"/>
      <c r="S831" s="66"/>
      <c r="T831" s="65"/>
      <c r="U831" s="66"/>
      <c r="V831" s="65"/>
      <c r="W831" s="66"/>
      <c r="X831" s="65"/>
      <c r="Y831" s="66"/>
      <c r="Z831" s="65"/>
      <c r="AA831" s="65"/>
    </row>
    <row r="832" spans="1:27" ht="18.75" customHeight="1" x14ac:dyDescent="0.2">
      <c r="A832" s="65"/>
      <c r="B832" s="85"/>
      <c r="C832" s="65"/>
      <c r="D832" s="65"/>
      <c r="E832" s="66"/>
      <c r="F832" s="86"/>
      <c r="G832" s="66"/>
      <c r="H832" s="65"/>
      <c r="I832" s="66"/>
      <c r="J832" s="65"/>
      <c r="K832" s="66"/>
      <c r="L832" s="65"/>
      <c r="M832" s="66"/>
      <c r="N832" s="65"/>
      <c r="O832" s="66"/>
      <c r="P832" s="65"/>
      <c r="Q832" s="66"/>
      <c r="R832" s="65"/>
      <c r="S832" s="66"/>
      <c r="T832" s="65"/>
      <c r="U832" s="66"/>
      <c r="V832" s="65"/>
      <c r="W832" s="66"/>
      <c r="X832" s="65"/>
      <c r="Y832" s="66"/>
      <c r="Z832" s="65"/>
      <c r="AA832" s="65"/>
    </row>
    <row r="833" spans="1:27" ht="18.75" customHeight="1" x14ac:dyDescent="0.2">
      <c r="A833" s="65"/>
      <c r="B833" s="85"/>
      <c r="C833" s="65"/>
      <c r="D833" s="65"/>
      <c r="E833" s="66"/>
      <c r="F833" s="86"/>
      <c r="G833" s="66"/>
      <c r="H833" s="65"/>
      <c r="I833" s="66"/>
      <c r="J833" s="65"/>
      <c r="K833" s="66"/>
      <c r="L833" s="65"/>
      <c r="M833" s="66"/>
      <c r="N833" s="65"/>
      <c r="O833" s="66"/>
      <c r="P833" s="65"/>
      <c r="Q833" s="66"/>
      <c r="R833" s="65"/>
      <c r="S833" s="66"/>
      <c r="T833" s="65"/>
      <c r="U833" s="66"/>
      <c r="V833" s="65"/>
      <c r="W833" s="66"/>
      <c r="X833" s="65"/>
      <c r="Y833" s="66"/>
      <c r="Z833" s="65"/>
      <c r="AA833" s="65"/>
    </row>
    <row r="834" spans="1:27" ht="18.75" customHeight="1" x14ac:dyDescent="0.2">
      <c r="A834" s="65"/>
      <c r="B834" s="85"/>
      <c r="C834" s="65"/>
      <c r="D834" s="65"/>
      <c r="E834" s="66"/>
      <c r="F834" s="86"/>
      <c r="G834" s="66"/>
      <c r="H834" s="65"/>
      <c r="I834" s="66"/>
      <c r="J834" s="65"/>
      <c r="K834" s="66"/>
      <c r="L834" s="65"/>
      <c r="M834" s="66"/>
      <c r="N834" s="65"/>
      <c r="O834" s="66"/>
      <c r="P834" s="65"/>
      <c r="Q834" s="66"/>
      <c r="R834" s="65"/>
      <c r="S834" s="66"/>
      <c r="T834" s="65"/>
      <c r="U834" s="66"/>
      <c r="V834" s="65"/>
      <c r="W834" s="66"/>
      <c r="X834" s="65"/>
      <c r="Y834" s="66"/>
      <c r="Z834" s="65"/>
      <c r="AA834" s="65"/>
    </row>
    <row r="835" spans="1:27" ht="18.75" customHeight="1" x14ac:dyDescent="0.2">
      <c r="A835" s="65"/>
      <c r="B835" s="85"/>
      <c r="C835" s="65"/>
      <c r="D835" s="65"/>
      <c r="E835" s="66"/>
      <c r="F835" s="86"/>
      <c r="G835" s="66"/>
      <c r="H835" s="65"/>
      <c r="I835" s="66"/>
      <c r="J835" s="65"/>
      <c r="K835" s="66"/>
      <c r="L835" s="65"/>
      <c r="M835" s="66"/>
      <c r="N835" s="65"/>
      <c r="O835" s="66"/>
      <c r="P835" s="65"/>
      <c r="Q835" s="66"/>
      <c r="R835" s="65"/>
      <c r="S835" s="66"/>
      <c r="T835" s="65"/>
      <c r="U835" s="66"/>
      <c r="V835" s="65"/>
      <c r="W835" s="66"/>
      <c r="X835" s="65"/>
      <c r="Y835" s="66"/>
      <c r="Z835" s="65"/>
      <c r="AA835" s="65"/>
    </row>
    <row r="836" spans="1:27" ht="18.75" customHeight="1" x14ac:dyDescent="0.2">
      <c r="A836" s="65"/>
      <c r="B836" s="85"/>
      <c r="C836" s="65"/>
      <c r="D836" s="65"/>
      <c r="E836" s="66"/>
      <c r="F836" s="86"/>
      <c r="G836" s="66"/>
      <c r="H836" s="65"/>
      <c r="I836" s="66"/>
      <c r="J836" s="65"/>
      <c r="K836" s="66"/>
      <c r="L836" s="65"/>
      <c r="M836" s="66"/>
      <c r="N836" s="65"/>
      <c r="O836" s="66"/>
      <c r="P836" s="65"/>
      <c r="Q836" s="66"/>
      <c r="R836" s="65"/>
      <c r="S836" s="66"/>
      <c r="T836" s="65"/>
      <c r="U836" s="66"/>
      <c r="V836" s="65"/>
      <c r="W836" s="66"/>
      <c r="X836" s="65"/>
      <c r="Y836" s="66"/>
      <c r="Z836" s="65"/>
      <c r="AA836" s="65"/>
    </row>
    <row r="837" spans="1:27" ht="18.75" customHeight="1" x14ac:dyDescent="0.2">
      <c r="A837" s="65"/>
      <c r="B837" s="85"/>
      <c r="C837" s="65"/>
      <c r="D837" s="65"/>
      <c r="E837" s="66"/>
      <c r="F837" s="86"/>
      <c r="G837" s="66"/>
      <c r="H837" s="65"/>
      <c r="I837" s="66"/>
      <c r="J837" s="65"/>
      <c r="K837" s="66"/>
      <c r="L837" s="65"/>
      <c r="M837" s="66"/>
      <c r="N837" s="65"/>
      <c r="O837" s="66"/>
      <c r="P837" s="65"/>
      <c r="Q837" s="66"/>
      <c r="R837" s="65"/>
      <c r="S837" s="66"/>
      <c r="T837" s="65"/>
      <c r="U837" s="66"/>
      <c r="V837" s="65"/>
      <c r="W837" s="66"/>
      <c r="X837" s="65"/>
      <c r="Y837" s="66"/>
      <c r="Z837" s="65"/>
      <c r="AA837" s="65"/>
    </row>
    <row r="838" spans="1:27" ht="18.75" customHeight="1" x14ac:dyDescent="0.2">
      <c r="A838" s="65"/>
      <c r="B838" s="85"/>
      <c r="C838" s="65"/>
      <c r="D838" s="65"/>
      <c r="E838" s="66"/>
      <c r="F838" s="86"/>
      <c r="G838" s="66"/>
      <c r="H838" s="65"/>
      <c r="I838" s="66"/>
      <c r="J838" s="65"/>
      <c r="K838" s="66"/>
      <c r="L838" s="65"/>
      <c r="M838" s="66"/>
      <c r="N838" s="65"/>
      <c r="O838" s="66"/>
      <c r="P838" s="65"/>
      <c r="Q838" s="66"/>
      <c r="R838" s="65"/>
      <c r="S838" s="66"/>
      <c r="T838" s="65"/>
      <c r="U838" s="66"/>
      <c r="V838" s="65"/>
      <c r="W838" s="66"/>
      <c r="X838" s="65"/>
      <c r="Y838" s="66"/>
      <c r="Z838" s="65"/>
      <c r="AA838" s="65"/>
    </row>
    <row r="839" spans="1:27" ht="18.75" customHeight="1" x14ac:dyDescent="0.2">
      <c r="A839" s="65"/>
      <c r="B839" s="85"/>
      <c r="C839" s="65"/>
      <c r="D839" s="65"/>
      <c r="E839" s="66"/>
      <c r="F839" s="86"/>
      <c r="G839" s="66"/>
      <c r="H839" s="65"/>
      <c r="I839" s="66"/>
      <c r="J839" s="65"/>
      <c r="K839" s="66"/>
      <c r="L839" s="65"/>
      <c r="M839" s="66"/>
      <c r="N839" s="65"/>
      <c r="O839" s="66"/>
      <c r="P839" s="65"/>
      <c r="Q839" s="66"/>
      <c r="R839" s="65"/>
      <c r="S839" s="66"/>
      <c r="T839" s="65"/>
      <c r="U839" s="66"/>
      <c r="V839" s="65"/>
      <c r="W839" s="66"/>
      <c r="X839" s="65"/>
      <c r="Y839" s="66"/>
      <c r="Z839" s="65"/>
      <c r="AA839" s="65"/>
    </row>
    <row r="840" spans="1:27" ht="18.75" customHeight="1" x14ac:dyDescent="0.2">
      <c r="A840" s="65"/>
      <c r="B840" s="85"/>
      <c r="C840" s="65"/>
      <c r="D840" s="65"/>
      <c r="E840" s="66"/>
      <c r="F840" s="86"/>
      <c r="G840" s="66"/>
      <c r="H840" s="65"/>
      <c r="I840" s="66"/>
      <c r="J840" s="65"/>
      <c r="K840" s="66"/>
      <c r="L840" s="65"/>
      <c r="M840" s="66"/>
      <c r="N840" s="65"/>
      <c r="O840" s="66"/>
      <c r="P840" s="65"/>
      <c r="Q840" s="66"/>
      <c r="R840" s="65"/>
      <c r="S840" s="66"/>
      <c r="T840" s="65"/>
      <c r="U840" s="66"/>
      <c r="V840" s="65"/>
      <c r="W840" s="66"/>
      <c r="X840" s="65"/>
      <c r="Y840" s="66"/>
      <c r="Z840" s="65"/>
      <c r="AA840" s="65"/>
    </row>
    <row r="841" spans="1:27" ht="18.75" customHeight="1" x14ac:dyDescent="0.2">
      <c r="A841" s="65"/>
      <c r="B841" s="85"/>
      <c r="C841" s="65"/>
      <c r="D841" s="65"/>
      <c r="E841" s="66"/>
      <c r="F841" s="86"/>
      <c r="G841" s="66"/>
      <c r="H841" s="65"/>
      <c r="I841" s="66"/>
      <c r="J841" s="65"/>
      <c r="K841" s="66"/>
      <c r="L841" s="65"/>
      <c r="M841" s="66"/>
      <c r="N841" s="65"/>
      <c r="O841" s="66"/>
      <c r="P841" s="65"/>
      <c r="Q841" s="66"/>
      <c r="R841" s="65"/>
      <c r="S841" s="66"/>
      <c r="T841" s="65"/>
      <c r="U841" s="66"/>
      <c r="V841" s="65"/>
      <c r="W841" s="66"/>
      <c r="X841" s="65"/>
      <c r="Y841" s="66"/>
      <c r="Z841" s="65"/>
      <c r="AA841" s="65"/>
    </row>
    <row r="842" spans="1:27" ht="18.75" customHeight="1" x14ac:dyDescent="0.2">
      <c r="A842" s="65"/>
      <c r="B842" s="85"/>
      <c r="C842" s="65"/>
      <c r="D842" s="65"/>
      <c r="E842" s="66"/>
      <c r="F842" s="86"/>
      <c r="G842" s="66"/>
      <c r="H842" s="65"/>
      <c r="I842" s="66"/>
      <c r="J842" s="65"/>
      <c r="K842" s="66"/>
      <c r="L842" s="65"/>
      <c r="M842" s="66"/>
      <c r="N842" s="65"/>
      <c r="O842" s="66"/>
      <c r="P842" s="65"/>
      <c r="Q842" s="66"/>
      <c r="R842" s="65"/>
      <c r="S842" s="66"/>
      <c r="T842" s="65"/>
      <c r="U842" s="66"/>
      <c r="V842" s="65"/>
      <c r="W842" s="66"/>
      <c r="X842" s="65"/>
      <c r="Y842" s="66"/>
      <c r="Z842" s="65"/>
      <c r="AA842" s="65"/>
    </row>
    <row r="843" spans="1:27" ht="18.75" customHeight="1" x14ac:dyDescent="0.2">
      <c r="A843" s="65"/>
      <c r="B843" s="85"/>
      <c r="C843" s="65"/>
      <c r="D843" s="65"/>
      <c r="E843" s="66"/>
      <c r="F843" s="86"/>
      <c r="G843" s="66"/>
      <c r="H843" s="65"/>
      <c r="I843" s="66"/>
      <c r="J843" s="65"/>
      <c r="K843" s="66"/>
      <c r="L843" s="65"/>
      <c r="M843" s="66"/>
      <c r="N843" s="65"/>
      <c r="O843" s="66"/>
      <c r="P843" s="65"/>
      <c r="Q843" s="66"/>
      <c r="R843" s="65"/>
      <c r="S843" s="66"/>
      <c r="T843" s="65"/>
      <c r="U843" s="66"/>
      <c r="V843" s="65"/>
      <c r="W843" s="66"/>
      <c r="X843" s="65"/>
      <c r="Y843" s="66"/>
      <c r="Z843" s="65"/>
      <c r="AA843" s="65"/>
    </row>
    <row r="844" spans="1:27" ht="18.75" customHeight="1" x14ac:dyDescent="0.2">
      <c r="A844" s="65"/>
      <c r="B844" s="85"/>
      <c r="C844" s="65"/>
      <c r="D844" s="65"/>
      <c r="E844" s="66"/>
      <c r="F844" s="86"/>
      <c r="G844" s="66"/>
      <c r="H844" s="65"/>
      <c r="I844" s="66"/>
      <c r="J844" s="65"/>
      <c r="K844" s="66"/>
      <c r="L844" s="65"/>
      <c r="M844" s="66"/>
      <c r="N844" s="65"/>
      <c r="O844" s="66"/>
      <c r="P844" s="65"/>
      <c r="Q844" s="66"/>
      <c r="R844" s="65"/>
      <c r="S844" s="66"/>
      <c r="T844" s="65"/>
      <c r="U844" s="66"/>
      <c r="V844" s="65"/>
      <c r="W844" s="66"/>
      <c r="X844" s="65"/>
      <c r="Y844" s="66"/>
      <c r="Z844" s="65"/>
      <c r="AA844" s="65"/>
    </row>
    <row r="845" spans="1:27" ht="18.75" customHeight="1" x14ac:dyDescent="0.2">
      <c r="A845" s="65"/>
      <c r="B845" s="85"/>
      <c r="C845" s="65"/>
      <c r="D845" s="65"/>
      <c r="E845" s="66"/>
      <c r="F845" s="86"/>
      <c r="G845" s="66"/>
      <c r="H845" s="65"/>
      <c r="I845" s="66"/>
      <c r="J845" s="65"/>
      <c r="K845" s="66"/>
      <c r="L845" s="65"/>
      <c r="M845" s="66"/>
      <c r="N845" s="65"/>
      <c r="O845" s="66"/>
      <c r="P845" s="65"/>
      <c r="Q845" s="66"/>
      <c r="R845" s="65"/>
      <c r="S845" s="66"/>
      <c r="T845" s="65"/>
      <c r="U845" s="66"/>
      <c r="V845" s="65"/>
      <c r="W845" s="66"/>
      <c r="X845" s="65"/>
      <c r="Y845" s="66"/>
      <c r="Z845" s="65"/>
      <c r="AA845" s="65"/>
    </row>
    <row r="846" spans="1:27" ht="18.75" customHeight="1" x14ac:dyDescent="0.2">
      <c r="A846" s="65"/>
      <c r="B846" s="85"/>
      <c r="C846" s="65"/>
      <c r="D846" s="65"/>
      <c r="E846" s="66"/>
      <c r="F846" s="86"/>
      <c r="G846" s="66"/>
      <c r="H846" s="65"/>
      <c r="I846" s="66"/>
      <c r="J846" s="65"/>
      <c r="K846" s="66"/>
      <c r="L846" s="65"/>
      <c r="M846" s="66"/>
      <c r="N846" s="65"/>
      <c r="O846" s="66"/>
      <c r="P846" s="65"/>
      <c r="Q846" s="66"/>
      <c r="R846" s="65"/>
      <c r="S846" s="66"/>
      <c r="T846" s="65"/>
      <c r="U846" s="66"/>
      <c r="V846" s="65"/>
      <c r="W846" s="66"/>
      <c r="X846" s="65"/>
      <c r="Y846" s="66"/>
      <c r="Z846" s="65"/>
      <c r="AA846" s="65"/>
    </row>
    <row r="847" spans="1:27" ht="18.75" customHeight="1" x14ac:dyDescent="0.2">
      <c r="A847" s="65"/>
      <c r="B847" s="85"/>
      <c r="C847" s="65"/>
      <c r="D847" s="65"/>
      <c r="E847" s="66"/>
      <c r="F847" s="86"/>
      <c r="G847" s="66"/>
      <c r="H847" s="65"/>
      <c r="I847" s="66"/>
      <c r="J847" s="65"/>
      <c r="K847" s="66"/>
      <c r="L847" s="65"/>
      <c r="M847" s="66"/>
      <c r="N847" s="65"/>
      <c r="O847" s="66"/>
      <c r="P847" s="65"/>
      <c r="Q847" s="66"/>
      <c r="R847" s="65"/>
      <c r="S847" s="66"/>
      <c r="T847" s="65"/>
      <c r="U847" s="66"/>
      <c r="V847" s="65"/>
      <c r="W847" s="66"/>
      <c r="X847" s="65"/>
      <c r="Y847" s="66"/>
      <c r="Z847" s="65"/>
      <c r="AA847" s="65"/>
    </row>
    <row r="848" spans="1:27" ht="18.75" customHeight="1" x14ac:dyDescent="0.2">
      <c r="A848" s="65"/>
      <c r="B848" s="85"/>
      <c r="C848" s="65"/>
      <c r="D848" s="65"/>
      <c r="E848" s="66"/>
      <c r="F848" s="86"/>
      <c r="G848" s="66"/>
      <c r="H848" s="65"/>
      <c r="I848" s="66"/>
      <c r="J848" s="65"/>
      <c r="K848" s="66"/>
      <c r="L848" s="65"/>
      <c r="M848" s="66"/>
      <c r="N848" s="65"/>
      <c r="O848" s="66"/>
      <c r="P848" s="65"/>
      <c r="Q848" s="66"/>
      <c r="R848" s="65"/>
      <c r="S848" s="66"/>
      <c r="T848" s="65"/>
      <c r="U848" s="66"/>
      <c r="V848" s="65"/>
      <c r="W848" s="66"/>
      <c r="X848" s="65"/>
      <c r="Y848" s="66"/>
      <c r="Z848" s="65"/>
      <c r="AA848" s="65"/>
    </row>
    <row r="849" spans="1:27" ht="18.75" customHeight="1" x14ac:dyDescent="0.2">
      <c r="A849" s="65"/>
      <c r="B849" s="85"/>
      <c r="C849" s="65"/>
      <c r="D849" s="65"/>
      <c r="E849" s="66"/>
      <c r="F849" s="86"/>
      <c r="G849" s="66"/>
      <c r="H849" s="65"/>
      <c r="I849" s="66"/>
      <c r="J849" s="65"/>
      <c r="K849" s="66"/>
      <c r="L849" s="65"/>
      <c r="M849" s="66"/>
      <c r="N849" s="65"/>
      <c r="O849" s="66"/>
      <c r="P849" s="65"/>
      <c r="Q849" s="66"/>
      <c r="R849" s="65"/>
      <c r="S849" s="66"/>
      <c r="T849" s="65"/>
      <c r="U849" s="66"/>
      <c r="V849" s="65"/>
      <c r="W849" s="66"/>
      <c r="X849" s="65"/>
      <c r="Y849" s="66"/>
      <c r="Z849" s="65"/>
      <c r="AA849" s="65"/>
    </row>
    <row r="850" spans="1:27" ht="18.75" customHeight="1" x14ac:dyDescent="0.2">
      <c r="A850" s="65"/>
      <c r="B850" s="85"/>
      <c r="C850" s="65"/>
      <c r="D850" s="65"/>
      <c r="E850" s="66"/>
      <c r="F850" s="86"/>
      <c r="G850" s="66"/>
      <c r="H850" s="65"/>
      <c r="I850" s="66"/>
      <c r="J850" s="65"/>
      <c r="K850" s="66"/>
      <c r="L850" s="65"/>
      <c r="M850" s="66"/>
      <c r="N850" s="65"/>
      <c r="O850" s="66"/>
      <c r="P850" s="65"/>
      <c r="Q850" s="66"/>
      <c r="R850" s="65"/>
      <c r="S850" s="66"/>
      <c r="T850" s="65"/>
      <c r="U850" s="66"/>
      <c r="V850" s="65"/>
      <c r="W850" s="66"/>
      <c r="X850" s="65"/>
      <c r="Y850" s="66"/>
      <c r="Z850" s="65"/>
      <c r="AA850" s="65"/>
    </row>
    <row r="851" spans="1:27" ht="18.75" customHeight="1" x14ac:dyDescent="0.2">
      <c r="A851" s="65"/>
      <c r="B851" s="85"/>
      <c r="C851" s="65"/>
      <c r="D851" s="65"/>
      <c r="E851" s="66"/>
      <c r="F851" s="86"/>
      <c r="G851" s="66"/>
      <c r="H851" s="65"/>
      <c r="I851" s="66"/>
      <c r="J851" s="65"/>
      <c r="K851" s="66"/>
      <c r="L851" s="65"/>
      <c r="M851" s="66"/>
      <c r="N851" s="65"/>
      <c r="O851" s="66"/>
      <c r="P851" s="65"/>
      <c r="Q851" s="66"/>
      <c r="R851" s="65"/>
      <c r="S851" s="66"/>
      <c r="T851" s="65"/>
      <c r="U851" s="66"/>
      <c r="V851" s="65"/>
      <c r="W851" s="66"/>
      <c r="X851" s="65"/>
      <c r="Y851" s="66"/>
      <c r="Z851" s="65"/>
      <c r="AA851" s="65"/>
    </row>
    <row r="852" spans="1:27" ht="18.75" customHeight="1" x14ac:dyDescent="0.2">
      <c r="A852" s="65"/>
      <c r="B852" s="85"/>
      <c r="C852" s="65"/>
      <c r="D852" s="65"/>
      <c r="E852" s="66"/>
      <c r="F852" s="86"/>
      <c r="G852" s="66"/>
      <c r="H852" s="65"/>
      <c r="I852" s="66"/>
      <c r="J852" s="65"/>
      <c r="K852" s="66"/>
      <c r="L852" s="65"/>
      <c r="M852" s="66"/>
      <c r="N852" s="65"/>
      <c r="O852" s="66"/>
      <c r="P852" s="65"/>
      <c r="Q852" s="66"/>
      <c r="R852" s="65"/>
      <c r="S852" s="66"/>
      <c r="T852" s="65"/>
      <c r="U852" s="66"/>
      <c r="V852" s="65"/>
      <c r="W852" s="66"/>
      <c r="X852" s="65"/>
      <c r="Y852" s="66"/>
      <c r="Z852" s="65"/>
      <c r="AA852" s="65"/>
    </row>
    <row r="853" spans="1:27" ht="18.75" customHeight="1" x14ac:dyDescent="0.2">
      <c r="A853" s="65"/>
      <c r="B853" s="85"/>
      <c r="C853" s="65"/>
      <c r="D853" s="65"/>
      <c r="E853" s="66"/>
      <c r="F853" s="86"/>
      <c r="G853" s="66"/>
      <c r="H853" s="65"/>
      <c r="I853" s="66"/>
      <c r="J853" s="65"/>
      <c r="K853" s="66"/>
      <c r="L853" s="65"/>
      <c r="M853" s="66"/>
      <c r="N853" s="65"/>
      <c r="O853" s="66"/>
      <c r="P853" s="65"/>
      <c r="Q853" s="66"/>
      <c r="R853" s="65"/>
      <c r="S853" s="66"/>
      <c r="T853" s="65"/>
      <c r="U853" s="66"/>
      <c r="V853" s="65"/>
      <c r="W853" s="66"/>
      <c r="X853" s="65"/>
      <c r="Y853" s="66"/>
      <c r="Z853" s="65"/>
      <c r="AA853" s="65"/>
    </row>
    <row r="854" spans="1:27" ht="18.75" customHeight="1" x14ac:dyDescent="0.2">
      <c r="A854" s="65"/>
      <c r="B854" s="85"/>
      <c r="C854" s="65"/>
      <c r="D854" s="65"/>
      <c r="E854" s="66"/>
      <c r="F854" s="86"/>
      <c r="G854" s="66"/>
      <c r="H854" s="65"/>
      <c r="I854" s="66"/>
      <c r="J854" s="65"/>
      <c r="K854" s="66"/>
      <c r="L854" s="65"/>
      <c r="M854" s="66"/>
      <c r="N854" s="65"/>
      <c r="O854" s="66"/>
      <c r="P854" s="65"/>
      <c r="Q854" s="66"/>
      <c r="R854" s="65"/>
      <c r="S854" s="66"/>
      <c r="T854" s="65"/>
      <c r="U854" s="66"/>
      <c r="V854" s="65"/>
      <c r="W854" s="66"/>
      <c r="X854" s="65"/>
      <c r="Y854" s="66"/>
      <c r="Z854" s="65"/>
      <c r="AA854" s="65"/>
    </row>
    <row r="855" spans="1:27" ht="18.75" customHeight="1" x14ac:dyDescent="0.2">
      <c r="A855" s="65"/>
      <c r="B855" s="85"/>
      <c r="C855" s="65"/>
      <c r="D855" s="65"/>
      <c r="E855" s="66"/>
      <c r="F855" s="86"/>
      <c r="G855" s="66"/>
      <c r="H855" s="65"/>
      <c r="I855" s="66"/>
      <c r="J855" s="65"/>
      <c r="K855" s="66"/>
      <c r="L855" s="65"/>
      <c r="M855" s="66"/>
      <c r="N855" s="65"/>
      <c r="O855" s="66"/>
      <c r="P855" s="65"/>
      <c r="Q855" s="66"/>
      <c r="R855" s="65"/>
      <c r="S855" s="66"/>
      <c r="T855" s="65"/>
      <c r="U855" s="66"/>
      <c r="V855" s="65"/>
      <c r="W855" s="66"/>
      <c r="X855" s="65"/>
      <c r="Y855" s="66"/>
      <c r="Z855" s="65"/>
      <c r="AA855" s="65"/>
    </row>
    <row r="856" spans="1:27" ht="18.75" customHeight="1" x14ac:dyDescent="0.2">
      <c r="A856" s="65"/>
      <c r="B856" s="85"/>
      <c r="C856" s="65"/>
      <c r="D856" s="65"/>
      <c r="E856" s="66"/>
      <c r="F856" s="86"/>
      <c r="G856" s="66"/>
      <c r="H856" s="65"/>
      <c r="I856" s="66"/>
      <c r="J856" s="65"/>
      <c r="K856" s="66"/>
      <c r="L856" s="65"/>
      <c r="M856" s="66"/>
      <c r="N856" s="65"/>
      <c r="O856" s="66"/>
      <c r="P856" s="65"/>
      <c r="Q856" s="66"/>
      <c r="R856" s="65"/>
      <c r="S856" s="66"/>
      <c r="T856" s="65"/>
      <c r="U856" s="66"/>
      <c r="V856" s="65"/>
      <c r="W856" s="66"/>
      <c r="X856" s="65"/>
      <c r="Y856" s="66"/>
      <c r="Z856" s="65"/>
      <c r="AA856" s="65"/>
    </row>
    <row r="857" spans="1:27" ht="18.75" customHeight="1" x14ac:dyDescent="0.2">
      <c r="A857" s="65"/>
      <c r="B857" s="85"/>
      <c r="C857" s="65"/>
      <c r="D857" s="65"/>
      <c r="E857" s="66"/>
      <c r="F857" s="86"/>
      <c r="G857" s="66"/>
      <c r="H857" s="65"/>
      <c r="I857" s="66"/>
      <c r="J857" s="65"/>
      <c r="K857" s="66"/>
      <c r="L857" s="65"/>
      <c r="M857" s="66"/>
      <c r="N857" s="65"/>
      <c r="O857" s="66"/>
      <c r="P857" s="65"/>
      <c r="Q857" s="66"/>
      <c r="R857" s="65"/>
      <c r="S857" s="66"/>
      <c r="T857" s="65"/>
      <c r="U857" s="66"/>
      <c r="V857" s="65"/>
      <c r="W857" s="66"/>
      <c r="X857" s="65"/>
      <c r="Y857" s="66"/>
      <c r="Z857" s="65"/>
      <c r="AA857" s="65"/>
    </row>
    <row r="858" spans="1:27" ht="18.75" customHeight="1" x14ac:dyDescent="0.2">
      <c r="A858" s="65"/>
      <c r="B858" s="85"/>
      <c r="C858" s="65"/>
      <c r="D858" s="65"/>
      <c r="E858" s="66"/>
      <c r="F858" s="86"/>
      <c r="G858" s="66"/>
      <c r="H858" s="65"/>
      <c r="I858" s="66"/>
      <c r="J858" s="65"/>
      <c r="K858" s="66"/>
      <c r="L858" s="65"/>
      <c r="M858" s="66"/>
      <c r="N858" s="65"/>
      <c r="O858" s="66"/>
      <c r="P858" s="65"/>
      <c r="Q858" s="66"/>
      <c r="R858" s="65"/>
      <c r="S858" s="66"/>
      <c r="T858" s="65"/>
      <c r="U858" s="66"/>
      <c r="V858" s="65"/>
      <c r="W858" s="66"/>
      <c r="X858" s="65"/>
      <c r="Y858" s="66"/>
      <c r="Z858" s="65"/>
      <c r="AA858" s="65"/>
    </row>
    <row r="859" spans="1:27" ht="18.75" customHeight="1" x14ac:dyDescent="0.2">
      <c r="A859" s="65"/>
      <c r="B859" s="85"/>
      <c r="C859" s="65"/>
      <c r="D859" s="65"/>
      <c r="E859" s="66"/>
      <c r="F859" s="86"/>
      <c r="G859" s="66"/>
      <c r="H859" s="65"/>
      <c r="I859" s="66"/>
      <c r="J859" s="65"/>
      <c r="K859" s="66"/>
      <c r="L859" s="65"/>
      <c r="M859" s="66"/>
      <c r="N859" s="65"/>
      <c r="O859" s="66"/>
      <c r="P859" s="65"/>
      <c r="Q859" s="66"/>
      <c r="R859" s="65"/>
      <c r="S859" s="66"/>
      <c r="T859" s="65"/>
      <c r="U859" s="66"/>
      <c r="V859" s="65"/>
      <c r="W859" s="66"/>
      <c r="X859" s="65"/>
      <c r="Y859" s="66"/>
      <c r="Z859" s="65"/>
      <c r="AA859" s="65"/>
    </row>
    <row r="860" spans="1:27" ht="18.75" customHeight="1" x14ac:dyDescent="0.2">
      <c r="A860" s="65"/>
      <c r="B860" s="85"/>
      <c r="C860" s="65"/>
      <c r="D860" s="65"/>
      <c r="E860" s="66"/>
      <c r="F860" s="86"/>
      <c r="G860" s="66"/>
      <c r="H860" s="65"/>
      <c r="I860" s="66"/>
      <c r="J860" s="65"/>
      <c r="K860" s="66"/>
      <c r="L860" s="65"/>
      <c r="M860" s="66"/>
      <c r="N860" s="65"/>
      <c r="O860" s="66"/>
      <c r="P860" s="65"/>
      <c r="Q860" s="66"/>
      <c r="R860" s="65"/>
      <c r="S860" s="66"/>
      <c r="T860" s="65"/>
      <c r="U860" s="66"/>
      <c r="V860" s="65"/>
      <c r="W860" s="66"/>
      <c r="X860" s="65"/>
      <c r="Y860" s="66"/>
      <c r="Z860" s="65"/>
      <c r="AA860" s="65"/>
    </row>
    <row r="861" spans="1:27" ht="18.75" customHeight="1" x14ac:dyDescent="0.2">
      <c r="A861" s="65"/>
      <c r="B861" s="85"/>
      <c r="C861" s="65"/>
      <c r="D861" s="65"/>
      <c r="E861" s="66"/>
      <c r="F861" s="86"/>
      <c r="G861" s="66"/>
      <c r="H861" s="65"/>
      <c r="I861" s="66"/>
      <c r="J861" s="65"/>
      <c r="K861" s="66"/>
      <c r="L861" s="65"/>
      <c r="M861" s="66"/>
      <c r="N861" s="65"/>
      <c r="O861" s="66"/>
      <c r="P861" s="65"/>
      <c r="Q861" s="66"/>
      <c r="R861" s="65"/>
      <c r="S861" s="66"/>
      <c r="T861" s="65"/>
      <c r="U861" s="66"/>
      <c r="V861" s="65"/>
      <c r="W861" s="66"/>
      <c r="X861" s="65"/>
      <c r="Y861" s="66"/>
      <c r="Z861" s="65"/>
      <c r="AA861" s="65"/>
    </row>
    <row r="862" spans="1:27" ht="18.75" customHeight="1" x14ac:dyDescent="0.2">
      <c r="A862" s="65"/>
      <c r="B862" s="85"/>
      <c r="C862" s="65"/>
      <c r="D862" s="65"/>
      <c r="E862" s="66"/>
      <c r="F862" s="86"/>
      <c r="G862" s="66"/>
      <c r="H862" s="65"/>
      <c r="I862" s="66"/>
      <c r="J862" s="65"/>
      <c r="K862" s="66"/>
      <c r="L862" s="65"/>
      <c r="M862" s="66"/>
      <c r="N862" s="65"/>
      <c r="O862" s="66"/>
      <c r="P862" s="65"/>
      <c r="Q862" s="66"/>
      <c r="R862" s="65"/>
      <c r="S862" s="66"/>
      <c r="T862" s="65"/>
      <c r="U862" s="66"/>
      <c r="V862" s="65"/>
      <c r="W862" s="66"/>
      <c r="X862" s="65"/>
      <c r="Y862" s="66"/>
      <c r="Z862" s="65"/>
      <c r="AA862" s="65"/>
    </row>
    <row r="863" spans="1:27" ht="18.75" customHeight="1" x14ac:dyDescent="0.2">
      <c r="A863" s="65"/>
      <c r="B863" s="85"/>
      <c r="C863" s="65"/>
      <c r="D863" s="65"/>
      <c r="E863" s="66"/>
      <c r="F863" s="86"/>
      <c r="G863" s="66"/>
      <c r="H863" s="65"/>
      <c r="I863" s="66"/>
      <c r="J863" s="65"/>
      <c r="K863" s="66"/>
      <c r="L863" s="65"/>
      <c r="M863" s="66"/>
      <c r="N863" s="65"/>
      <c r="O863" s="66"/>
      <c r="P863" s="65"/>
      <c r="Q863" s="66"/>
      <c r="R863" s="65"/>
      <c r="S863" s="66"/>
      <c r="T863" s="65"/>
      <c r="U863" s="66"/>
      <c r="V863" s="65"/>
      <c r="W863" s="66"/>
      <c r="X863" s="65"/>
      <c r="Y863" s="66"/>
      <c r="Z863" s="65"/>
      <c r="AA863" s="65"/>
    </row>
    <row r="864" spans="1:27" ht="18.75" customHeight="1" x14ac:dyDescent="0.2">
      <c r="A864" s="65"/>
      <c r="B864" s="85"/>
      <c r="C864" s="65"/>
      <c r="D864" s="65"/>
      <c r="E864" s="66"/>
      <c r="F864" s="86"/>
      <c r="G864" s="66"/>
      <c r="H864" s="65"/>
      <c r="I864" s="66"/>
      <c r="J864" s="65"/>
      <c r="K864" s="66"/>
      <c r="L864" s="65"/>
      <c r="M864" s="66"/>
      <c r="N864" s="65"/>
      <c r="O864" s="66"/>
      <c r="P864" s="65"/>
      <c r="Q864" s="66"/>
      <c r="R864" s="65"/>
      <c r="S864" s="66"/>
      <c r="T864" s="65"/>
      <c r="U864" s="66"/>
      <c r="V864" s="65"/>
      <c r="W864" s="66"/>
      <c r="X864" s="65"/>
      <c r="Y864" s="66"/>
      <c r="Z864" s="65"/>
      <c r="AA864" s="65"/>
    </row>
    <row r="865" spans="1:27" ht="18.75" customHeight="1" x14ac:dyDescent="0.2">
      <c r="A865" s="65"/>
      <c r="B865" s="85"/>
      <c r="C865" s="65"/>
      <c r="D865" s="65"/>
      <c r="E865" s="66"/>
      <c r="F865" s="86"/>
      <c r="G865" s="66"/>
      <c r="H865" s="65"/>
      <c r="I865" s="66"/>
      <c r="J865" s="65"/>
      <c r="K865" s="66"/>
      <c r="L865" s="65"/>
      <c r="M865" s="66"/>
      <c r="N865" s="65"/>
      <c r="O865" s="66"/>
      <c r="P865" s="65"/>
      <c r="Q865" s="66"/>
      <c r="R865" s="65"/>
      <c r="S865" s="66"/>
      <c r="T865" s="65"/>
      <c r="U865" s="66"/>
      <c r="V865" s="65"/>
      <c r="W865" s="66"/>
      <c r="X865" s="65"/>
      <c r="Y865" s="66"/>
      <c r="Z865" s="65"/>
      <c r="AA865" s="65"/>
    </row>
    <row r="866" spans="1:27" ht="18.75" customHeight="1" x14ac:dyDescent="0.2">
      <c r="A866" s="65"/>
      <c r="B866" s="85"/>
      <c r="C866" s="65"/>
      <c r="D866" s="65"/>
      <c r="E866" s="66"/>
      <c r="F866" s="86"/>
      <c r="G866" s="66"/>
      <c r="H866" s="65"/>
      <c r="I866" s="66"/>
      <c r="J866" s="65"/>
      <c r="K866" s="66"/>
      <c r="L866" s="65"/>
      <c r="M866" s="66"/>
      <c r="N866" s="65"/>
      <c r="O866" s="66"/>
      <c r="P866" s="65"/>
      <c r="Q866" s="66"/>
      <c r="R866" s="65"/>
      <c r="S866" s="66"/>
      <c r="T866" s="65"/>
      <c r="U866" s="66"/>
      <c r="V866" s="65"/>
      <c r="W866" s="66"/>
      <c r="X866" s="65"/>
      <c r="Y866" s="66"/>
      <c r="Z866" s="65"/>
      <c r="AA866" s="65"/>
    </row>
    <row r="867" spans="1:27" ht="18.75" customHeight="1" x14ac:dyDescent="0.2">
      <c r="A867" s="65"/>
      <c r="B867" s="85"/>
      <c r="C867" s="65"/>
      <c r="D867" s="65"/>
      <c r="E867" s="66"/>
      <c r="F867" s="86"/>
      <c r="G867" s="66"/>
      <c r="H867" s="65"/>
      <c r="I867" s="66"/>
      <c r="J867" s="65"/>
      <c r="K867" s="66"/>
      <c r="L867" s="65"/>
      <c r="M867" s="66"/>
      <c r="N867" s="65"/>
      <c r="O867" s="66"/>
      <c r="P867" s="65"/>
      <c r="Q867" s="66"/>
      <c r="R867" s="65"/>
      <c r="S867" s="66"/>
      <c r="T867" s="65"/>
      <c r="U867" s="66"/>
      <c r="V867" s="65"/>
      <c r="W867" s="66"/>
      <c r="X867" s="65"/>
      <c r="Y867" s="66"/>
      <c r="Z867" s="65"/>
      <c r="AA867" s="65"/>
    </row>
    <row r="868" spans="1:27" ht="18.75" customHeight="1" x14ac:dyDescent="0.2">
      <c r="A868" s="65"/>
      <c r="B868" s="85"/>
      <c r="C868" s="65"/>
      <c r="D868" s="65"/>
      <c r="E868" s="66"/>
      <c r="F868" s="86"/>
      <c r="G868" s="66"/>
      <c r="H868" s="65"/>
      <c r="I868" s="66"/>
      <c r="J868" s="65"/>
      <c r="K868" s="66"/>
      <c r="L868" s="65"/>
      <c r="M868" s="66"/>
      <c r="N868" s="65"/>
      <c r="O868" s="66"/>
      <c r="P868" s="65"/>
      <c r="Q868" s="66"/>
      <c r="R868" s="65"/>
      <c r="S868" s="66"/>
      <c r="T868" s="65"/>
      <c r="U868" s="66"/>
      <c r="V868" s="65"/>
      <c r="W868" s="66"/>
      <c r="X868" s="65"/>
      <c r="Y868" s="66"/>
      <c r="Z868" s="65"/>
      <c r="AA868" s="65"/>
    </row>
    <row r="869" spans="1:27" ht="18.75" customHeight="1" x14ac:dyDescent="0.2">
      <c r="A869" s="65"/>
      <c r="B869" s="85"/>
      <c r="C869" s="65"/>
      <c r="D869" s="65"/>
      <c r="E869" s="66"/>
      <c r="F869" s="86"/>
      <c r="G869" s="66"/>
      <c r="H869" s="65"/>
      <c r="I869" s="66"/>
      <c r="J869" s="65"/>
      <c r="K869" s="66"/>
      <c r="L869" s="65"/>
      <c r="M869" s="66"/>
      <c r="N869" s="65"/>
      <c r="O869" s="66"/>
      <c r="P869" s="65"/>
      <c r="Q869" s="66"/>
      <c r="R869" s="65"/>
      <c r="S869" s="66"/>
      <c r="T869" s="65"/>
      <c r="U869" s="66"/>
      <c r="V869" s="65"/>
      <c r="W869" s="66"/>
      <c r="X869" s="65"/>
      <c r="Y869" s="66"/>
      <c r="Z869" s="65"/>
      <c r="AA869" s="65"/>
    </row>
    <row r="870" spans="1:27" ht="18.75" customHeight="1" x14ac:dyDescent="0.2">
      <c r="A870" s="65"/>
      <c r="B870" s="85"/>
      <c r="C870" s="65"/>
      <c r="D870" s="65"/>
      <c r="E870" s="66"/>
      <c r="F870" s="86"/>
      <c r="G870" s="66"/>
      <c r="H870" s="65"/>
      <c r="I870" s="66"/>
      <c r="J870" s="65"/>
      <c r="K870" s="66"/>
      <c r="L870" s="65"/>
      <c r="M870" s="66"/>
      <c r="N870" s="65"/>
      <c r="O870" s="66"/>
      <c r="P870" s="65"/>
      <c r="Q870" s="66"/>
      <c r="R870" s="65"/>
      <c r="S870" s="66"/>
      <c r="T870" s="65"/>
      <c r="U870" s="66"/>
      <c r="V870" s="65"/>
      <c r="W870" s="66"/>
      <c r="X870" s="65"/>
      <c r="Y870" s="66"/>
      <c r="Z870" s="65"/>
      <c r="AA870" s="65"/>
    </row>
    <row r="871" spans="1:27" ht="18.75" customHeight="1" x14ac:dyDescent="0.2">
      <c r="A871" s="65"/>
      <c r="B871" s="85"/>
      <c r="C871" s="65"/>
      <c r="D871" s="65"/>
      <c r="E871" s="66"/>
      <c r="F871" s="86"/>
      <c r="G871" s="66"/>
      <c r="H871" s="65"/>
      <c r="I871" s="66"/>
      <c r="J871" s="65"/>
      <c r="K871" s="66"/>
      <c r="L871" s="65"/>
      <c r="M871" s="66"/>
      <c r="N871" s="65"/>
      <c r="O871" s="66"/>
      <c r="P871" s="65"/>
      <c r="Q871" s="66"/>
      <c r="R871" s="65"/>
      <c r="S871" s="66"/>
      <c r="T871" s="65"/>
      <c r="U871" s="66"/>
      <c r="V871" s="65"/>
      <c r="W871" s="66"/>
      <c r="X871" s="65"/>
      <c r="Y871" s="66"/>
      <c r="Z871" s="65"/>
      <c r="AA871" s="65"/>
    </row>
    <row r="872" spans="1:27" ht="18.75" customHeight="1" x14ac:dyDescent="0.2">
      <c r="A872" s="65"/>
      <c r="B872" s="85"/>
      <c r="C872" s="65"/>
      <c r="D872" s="65"/>
      <c r="E872" s="66"/>
      <c r="F872" s="86"/>
      <c r="G872" s="66"/>
      <c r="H872" s="65"/>
      <c r="I872" s="66"/>
      <c r="J872" s="65"/>
      <c r="K872" s="66"/>
      <c r="L872" s="65"/>
      <c r="M872" s="66"/>
      <c r="N872" s="65"/>
      <c r="O872" s="66"/>
      <c r="P872" s="65"/>
      <c r="Q872" s="66"/>
      <c r="R872" s="65"/>
      <c r="S872" s="66"/>
      <c r="T872" s="65"/>
      <c r="U872" s="66"/>
      <c r="V872" s="65"/>
      <c r="W872" s="66"/>
      <c r="X872" s="65"/>
      <c r="Y872" s="66"/>
      <c r="Z872" s="65"/>
      <c r="AA872" s="65"/>
    </row>
    <row r="873" spans="1:27" ht="18.75" customHeight="1" x14ac:dyDescent="0.2">
      <c r="A873" s="65"/>
      <c r="B873" s="85"/>
      <c r="C873" s="65"/>
      <c r="D873" s="65"/>
      <c r="E873" s="66"/>
      <c r="F873" s="86"/>
      <c r="G873" s="66"/>
      <c r="H873" s="65"/>
      <c r="I873" s="66"/>
      <c r="J873" s="65"/>
      <c r="K873" s="66"/>
      <c r="L873" s="65"/>
      <c r="M873" s="66"/>
      <c r="N873" s="65"/>
      <c r="O873" s="66"/>
      <c r="P873" s="65"/>
      <c r="Q873" s="66"/>
      <c r="R873" s="65"/>
      <c r="S873" s="66"/>
      <c r="T873" s="65"/>
      <c r="U873" s="66"/>
      <c r="V873" s="65"/>
      <c r="W873" s="66"/>
      <c r="X873" s="65"/>
      <c r="Y873" s="66"/>
      <c r="Z873" s="65"/>
      <c r="AA873" s="65"/>
    </row>
    <row r="874" spans="1:27" ht="18.75" customHeight="1" x14ac:dyDescent="0.2">
      <c r="A874" s="65"/>
      <c r="B874" s="85"/>
      <c r="C874" s="65"/>
      <c r="D874" s="65"/>
      <c r="E874" s="66"/>
      <c r="F874" s="86"/>
      <c r="G874" s="66"/>
      <c r="H874" s="65"/>
      <c r="I874" s="66"/>
      <c r="J874" s="65"/>
      <c r="K874" s="66"/>
      <c r="L874" s="65"/>
      <c r="M874" s="66"/>
      <c r="N874" s="65"/>
      <c r="O874" s="66"/>
      <c r="P874" s="65"/>
      <c r="Q874" s="66"/>
      <c r="R874" s="65"/>
      <c r="S874" s="66"/>
      <c r="T874" s="65"/>
      <c r="U874" s="66"/>
      <c r="V874" s="65"/>
      <c r="W874" s="66"/>
      <c r="X874" s="65"/>
      <c r="Y874" s="66"/>
      <c r="Z874" s="65"/>
      <c r="AA874" s="65"/>
    </row>
    <row r="875" spans="1:27" ht="18.75" customHeight="1" x14ac:dyDescent="0.2">
      <c r="A875" s="65"/>
      <c r="B875" s="85"/>
      <c r="C875" s="65"/>
      <c r="D875" s="65"/>
      <c r="E875" s="66"/>
      <c r="F875" s="86"/>
      <c r="G875" s="66"/>
      <c r="H875" s="65"/>
      <c r="I875" s="66"/>
      <c r="J875" s="65"/>
      <c r="K875" s="66"/>
      <c r="L875" s="65"/>
      <c r="M875" s="66"/>
      <c r="N875" s="65"/>
      <c r="O875" s="66"/>
      <c r="P875" s="65"/>
      <c r="Q875" s="66"/>
      <c r="R875" s="65"/>
      <c r="S875" s="66"/>
      <c r="T875" s="65"/>
      <c r="U875" s="66"/>
      <c r="V875" s="65"/>
      <c r="W875" s="66"/>
      <c r="X875" s="65"/>
      <c r="Y875" s="66"/>
      <c r="Z875" s="65"/>
      <c r="AA875" s="65"/>
    </row>
    <row r="876" spans="1:27" ht="18.75" customHeight="1" x14ac:dyDescent="0.2">
      <c r="A876" s="65"/>
      <c r="B876" s="85"/>
      <c r="C876" s="65"/>
      <c r="D876" s="65"/>
      <c r="E876" s="66"/>
      <c r="F876" s="86"/>
      <c r="G876" s="66"/>
      <c r="H876" s="65"/>
      <c r="I876" s="66"/>
      <c r="J876" s="65"/>
      <c r="K876" s="66"/>
      <c r="L876" s="65"/>
      <c r="M876" s="66"/>
      <c r="N876" s="65"/>
      <c r="O876" s="66"/>
      <c r="P876" s="65"/>
      <c r="Q876" s="66"/>
      <c r="R876" s="65"/>
      <c r="S876" s="66"/>
      <c r="T876" s="65"/>
      <c r="U876" s="66"/>
      <c r="V876" s="65"/>
      <c r="W876" s="66"/>
      <c r="X876" s="65"/>
      <c r="Y876" s="66"/>
      <c r="Z876" s="65"/>
      <c r="AA876" s="65"/>
    </row>
    <row r="877" spans="1:27" ht="18.75" customHeight="1" x14ac:dyDescent="0.2">
      <c r="A877" s="65"/>
      <c r="B877" s="85"/>
      <c r="C877" s="65"/>
      <c r="D877" s="65"/>
      <c r="E877" s="66"/>
      <c r="F877" s="86"/>
      <c r="G877" s="66"/>
      <c r="H877" s="65"/>
      <c r="I877" s="66"/>
      <c r="J877" s="65"/>
      <c r="K877" s="66"/>
      <c r="L877" s="65"/>
      <c r="M877" s="66"/>
      <c r="N877" s="65"/>
      <c r="O877" s="66"/>
      <c r="P877" s="65"/>
      <c r="Q877" s="66"/>
      <c r="R877" s="65"/>
      <c r="S877" s="66"/>
      <c r="T877" s="65"/>
      <c r="U877" s="66"/>
      <c r="V877" s="65"/>
      <c r="W877" s="66"/>
      <c r="X877" s="65"/>
      <c r="Y877" s="66"/>
      <c r="Z877" s="65"/>
      <c r="AA877" s="65"/>
    </row>
    <row r="878" spans="1:27" ht="18.75" customHeight="1" x14ac:dyDescent="0.2">
      <c r="A878" s="65"/>
      <c r="B878" s="85"/>
      <c r="C878" s="65"/>
      <c r="D878" s="65"/>
      <c r="E878" s="66"/>
      <c r="F878" s="86"/>
      <c r="G878" s="66"/>
      <c r="H878" s="65"/>
      <c r="I878" s="66"/>
      <c r="J878" s="65"/>
      <c r="K878" s="66"/>
      <c r="L878" s="65"/>
      <c r="M878" s="66"/>
      <c r="N878" s="65"/>
      <c r="O878" s="66"/>
      <c r="P878" s="65"/>
      <c r="Q878" s="66"/>
      <c r="R878" s="65"/>
      <c r="S878" s="66"/>
      <c r="T878" s="65"/>
      <c r="U878" s="66"/>
      <c r="V878" s="65"/>
      <c r="W878" s="66"/>
      <c r="X878" s="65"/>
      <c r="Y878" s="66"/>
      <c r="Z878" s="65"/>
      <c r="AA878" s="65"/>
    </row>
    <row r="879" spans="1:27" ht="18.75" customHeight="1" x14ac:dyDescent="0.2">
      <c r="A879" s="65"/>
      <c r="B879" s="85"/>
      <c r="C879" s="65"/>
      <c r="D879" s="65"/>
      <c r="E879" s="66"/>
      <c r="F879" s="86"/>
      <c r="G879" s="66"/>
      <c r="H879" s="65"/>
      <c r="I879" s="66"/>
      <c r="J879" s="65"/>
      <c r="K879" s="66"/>
      <c r="L879" s="65"/>
      <c r="M879" s="66"/>
      <c r="N879" s="65"/>
      <c r="O879" s="66"/>
      <c r="P879" s="65"/>
      <c r="Q879" s="66"/>
      <c r="R879" s="65"/>
      <c r="S879" s="66"/>
      <c r="T879" s="65"/>
      <c r="U879" s="66"/>
      <c r="V879" s="65"/>
      <c r="W879" s="66"/>
      <c r="X879" s="65"/>
      <c r="Y879" s="66"/>
      <c r="Z879" s="65"/>
      <c r="AA879" s="65"/>
    </row>
    <row r="880" spans="1:27" ht="18.75" customHeight="1" x14ac:dyDescent="0.2">
      <c r="A880" s="65"/>
      <c r="B880" s="85"/>
      <c r="C880" s="65"/>
      <c r="D880" s="65"/>
      <c r="E880" s="66"/>
      <c r="F880" s="86"/>
      <c r="G880" s="66"/>
      <c r="H880" s="65"/>
      <c r="I880" s="66"/>
      <c r="J880" s="65"/>
      <c r="K880" s="66"/>
      <c r="L880" s="65"/>
      <c r="M880" s="66"/>
      <c r="N880" s="65"/>
      <c r="O880" s="66"/>
      <c r="P880" s="65"/>
      <c r="Q880" s="66"/>
      <c r="R880" s="65"/>
      <c r="S880" s="66"/>
      <c r="T880" s="65"/>
      <c r="U880" s="66"/>
      <c r="V880" s="65"/>
      <c r="W880" s="66"/>
      <c r="X880" s="65"/>
      <c r="Y880" s="66"/>
      <c r="Z880" s="65"/>
      <c r="AA880" s="65"/>
    </row>
    <row r="881" spans="1:27" ht="18.75" customHeight="1" x14ac:dyDescent="0.2">
      <c r="A881" s="65"/>
      <c r="B881" s="85"/>
      <c r="C881" s="65"/>
      <c r="D881" s="65"/>
      <c r="E881" s="66"/>
      <c r="F881" s="86"/>
      <c r="G881" s="66"/>
      <c r="H881" s="65"/>
      <c r="I881" s="66"/>
      <c r="J881" s="65"/>
      <c r="K881" s="66"/>
      <c r="L881" s="65"/>
      <c r="M881" s="66"/>
      <c r="N881" s="65"/>
      <c r="O881" s="66"/>
      <c r="P881" s="65"/>
      <c r="Q881" s="66"/>
      <c r="R881" s="65"/>
      <c r="S881" s="66"/>
      <c r="T881" s="65"/>
      <c r="U881" s="66"/>
      <c r="V881" s="65"/>
      <c r="W881" s="66"/>
      <c r="X881" s="65"/>
      <c r="Y881" s="66"/>
      <c r="Z881" s="65"/>
      <c r="AA881" s="65"/>
    </row>
    <row r="882" spans="1:27" ht="18.75" customHeight="1" x14ac:dyDescent="0.2">
      <c r="A882" s="65"/>
      <c r="B882" s="85"/>
      <c r="C882" s="65"/>
      <c r="D882" s="65"/>
      <c r="E882" s="66"/>
      <c r="F882" s="86"/>
      <c r="G882" s="66"/>
      <c r="H882" s="65"/>
      <c r="I882" s="66"/>
      <c r="J882" s="65"/>
      <c r="K882" s="66"/>
      <c r="L882" s="65"/>
      <c r="M882" s="66"/>
      <c r="N882" s="65"/>
      <c r="O882" s="66"/>
      <c r="P882" s="65"/>
      <c r="Q882" s="66"/>
      <c r="R882" s="65"/>
      <c r="S882" s="66"/>
      <c r="T882" s="65"/>
      <c r="U882" s="66"/>
      <c r="V882" s="65"/>
      <c r="W882" s="66"/>
      <c r="X882" s="65"/>
      <c r="Y882" s="66"/>
      <c r="Z882" s="65"/>
      <c r="AA882" s="65"/>
    </row>
    <row r="883" spans="1:27" ht="18.75" customHeight="1" x14ac:dyDescent="0.2">
      <c r="A883" s="65"/>
      <c r="B883" s="85"/>
      <c r="C883" s="65"/>
      <c r="D883" s="65"/>
      <c r="E883" s="66"/>
      <c r="F883" s="86"/>
      <c r="G883" s="66"/>
      <c r="H883" s="65"/>
      <c r="I883" s="66"/>
      <c r="J883" s="65"/>
      <c r="K883" s="66"/>
      <c r="L883" s="65"/>
      <c r="M883" s="66"/>
      <c r="N883" s="65"/>
      <c r="O883" s="66"/>
      <c r="P883" s="65"/>
      <c r="Q883" s="66"/>
      <c r="R883" s="65"/>
      <c r="S883" s="66"/>
      <c r="T883" s="65"/>
      <c r="U883" s="66"/>
      <c r="V883" s="65"/>
      <c r="W883" s="66"/>
      <c r="X883" s="65"/>
      <c r="Y883" s="66"/>
      <c r="Z883" s="65"/>
      <c r="AA883" s="65"/>
    </row>
    <row r="884" spans="1:27" ht="18.75" customHeight="1" x14ac:dyDescent="0.2">
      <c r="A884" s="65"/>
      <c r="B884" s="85"/>
      <c r="C884" s="65"/>
      <c r="D884" s="65"/>
      <c r="E884" s="66"/>
      <c r="F884" s="86"/>
      <c r="G884" s="66"/>
      <c r="H884" s="65"/>
      <c r="I884" s="66"/>
      <c r="J884" s="65"/>
      <c r="K884" s="66"/>
      <c r="L884" s="65"/>
      <c r="M884" s="66"/>
      <c r="N884" s="65"/>
      <c r="O884" s="66"/>
      <c r="P884" s="65"/>
      <c r="Q884" s="66"/>
      <c r="R884" s="65"/>
      <c r="S884" s="66"/>
      <c r="T884" s="65"/>
      <c r="U884" s="66"/>
      <c r="V884" s="65"/>
      <c r="W884" s="66"/>
      <c r="X884" s="65"/>
      <c r="Y884" s="66"/>
      <c r="Z884" s="65"/>
      <c r="AA884" s="65"/>
    </row>
    <row r="885" spans="1:27" ht="18.75" customHeight="1" x14ac:dyDescent="0.2">
      <c r="A885" s="65"/>
      <c r="B885" s="85"/>
      <c r="C885" s="65"/>
      <c r="D885" s="65"/>
      <c r="E885" s="66"/>
      <c r="F885" s="86"/>
      <c r="G885" s="66"/>
      <c r="H885" s="65"/>
      <c r="I885" s="66"/>
      <c r="J885" s="65"/>
      <c r="K885" s="66"/>
      <c r="L885" s="65"/>
      <c r="M885" s="66"/>
      <c r="N885" s="65"/>
      <c r="O885" s="66"/>
      <c r="P885" s="65"/>
      <c r="Q885" s="66"/>
      <c r="R885" s="65"/>
      <c r="S885" s="66"/>
      <c r="T885" s="65"/>
      <c r="U885" s="66"/>
      <c r="V885" s="65"/>
      <c r="W885" s="66"/>
      <c r="X885" s="65"/>
      <c r="Y885" s="66"/>
      <c r="Z885" s="65"/>
      <c r="AA885" s="65"/>
    </row>
    <row r="886" spans="1:27" ht="18.75" customHeight="1" x14ac:dyDescent="0.2">
      <c r="A886" s="65"/>
      <c r="B886" s="85"/>
      <c r="C886" s="65"/>
      <c r="D886" s="65"/>
      <c r="E886" s="66"/>
      <c r="F886" s="86"/>
      <c r="G886" s="66"/>
      <c r="H886" s="65"/>
      <c r="I886" s="66"/>
      <c r="J886" s="65"/>
      <c r="K886" s="66"/>
      <c r="L886" s="65"/>
      <c r="M886" s="66"/>
      <c r="N886" s="65"/>
      <c r="O886" s="66"/>
      <c r="P886" s="65"/>
      <c r="Q886" s="66"/>
      <c r="R886" s="65"/>
      <c r="S886" s="66"/>
      <c r="T886" s="65"/>
      <c r="U886" s="66"/>
      <c r="V886" s="65"/>
      <c r="W886" s="66"/>
      <c r="X886" s="65"/>
      <c r="Y886" s="66"/>
      <c r="Z886" s="65"/>
      <c r="AA886" s="65"/>
    </row>
    <row r="887" spans="1:27" ht="18.75" customHeight="1" x14ac:dyDescent="0.2">
      <c r="A887" s="65"/>
      <c r="B887" s="85"/>
      <c r="C887" s="65"/>
      <c r="D887" s="65"/>
      <c r="E887" s="66"/>
      <c r="F887" s="86"/>
      <c r="G887" s="66"/>
      <c r="H887" s="65"/>
      <c r="I887" s="66"/>
      <c r="J887" s="65"/>
      <c r="K887" s="66"/>
      <c r="L887" s="65"/>
      <c r="M887" s="66"/>
      <c r="N887" s="65"/>
      <c r="O887" s="66"/>
      <c r="P887" s="65"/>
      <c r="Q887" s="66"/>
      <c r="R887" s="65"/>
      <c r="S887" s="66"/>
      <c r="T887" s="65"/>
      <c r="U887" s="66"/>
      <c r="V887" s="65"/>
      <c r="W887" s="66"/>
      <c r="X887" s="65"/>
      <c r="Y887" s="66"/>
      <c r="Z887" s="65"/>
      <c r="AA887" s="65"/>
    </row>
    <row r="888" spans="1:27" ht="18.75" customHeight="1" x14ac:dyDescent="0.2">
      <c r="A888" s="65"/>
      <c r="B888" s="85"/>
      <c r="C888" s="65"/>
      <c r="D888" s="65"/>
      <c r="E888" s="66"/>
      <c r="F888" s="86"/>
      <c r="G888" s="66"/>
      <c r="H888" s="65"/>
      <c r="I888" s="66"/>
      <c r="J888" s="65"/>
      <c r="K888" s="66"/>
      <c r="L888" s="65"/>
      <c r="M888" s="66"/>
      <c r="N888" s="65"/>
      <c r="O888" s="66"/>
      <c r="P888" s="65"/>
      <c r="Q888" s="66"/>
      <c r="R888" s="65"/>
      <c r="S888" s="66"/>
      <c r="T888" s="65"/>
      <c r="U888" s="66"/>
      <c r="V888" s="65"/>
      <c r="W888" s="66"/>
      <c r="X888" s="65"/>
      <c r="Y888" s="66"/>
      <c r="Z888" s="65"/>
      <c r="AA888" s="65"/>
    </row>
    <row r="889" spans="1:27" ht="18.75" customHeight="1" x14ac:dyDescent="0.2">
      <c r="A889" s="65"/>
      <c r="B889" s="85"/>
      <c r="C889" s="65"/>
      <c r="D889" s="65"/>
      <c r="E889" s="66"/>
      <c r="F889" s="86"/>
      <c r="G889" s="66"/>
      <c r="H889" s="65"/>
      <c r="I889" s="66"/>
      <c r="J889" s="65"/>
      <c r="K889" s="66"/>
      <c r="L889" s="65"/>
      <c r="M889" s="66"/>
      <c r="N889" s="65"/>
      <c r="O889" s="66"/>
      <c r="P889" s="65"/>
      <c r="Q889" s="66"/>
      <c r="R889" s="65"/>
      <c r="S889" s="66"/>
      <c r="T889" s="65"/>
      <c r="U889" s="66"/>
      <c r="V889" s="65"/>
      <c r="W889" s="66"/>
      <c r="X889" s="65"/>
      <c r="Y889" s="66"/>
      <c r="Z889" s="65"/>
      <c r="AA889" s="65"/>
    </row>
    <row r="890" spans="1:27" ht="18.75" customHeight="1" x14ac:dyDescent="0.2">
      <c r="A890" s="65"/>
      <c r="B890" s="85"/>
      <c r="C890" s="65"/>
      <c r="D890" s="65"/>
      <c r="E890" s="66"/>
      <c r="F890" s="86"/>
      <c r="G890" s="66"/>
      <c r="H890" s="65"/>
      <c r="I890" s="66"/>
      <c r="J890" s="65"/>
      <c r="K890" s="66"/>
      <c r="L890" s="65"/>
      <c r="M890" s="66"/>
      <c r="N890" s="65"/>
      <c r="O890" s="66"/>
      <c r="P890" s="65"/>
      <c r="Q890" s="66"/>
      <c r="R890" s="65"/>
      <c r="S890" s="66"/>
      <c r="T890" s="65"/>
      <c r="U890" s="66"/>
      <c r="V890" s="65"/>
      <c r="W890" s="66"/>
      <c r="X890" s="65"/>
      <c r="Y890" s="66"/>
      <c r="Z890" s="65"/>
      <c r="AA890" s="65"/>
    </row>
    <row r="891" spans="1:27" ht="18.75" customHeight="1" x14ac:dyDescent="0.2">
      <c r="A891" s="65"/>
      <c r="B891" s="85"/>
      <c r="C891" s="65"/>
      <c r="D891" s="65"/>
      <c r="E891" s="66"/>
      <c r="F891" s="86"/>
      <c r="G891" s="66"/>
      <c r="H891" s="65"/>
      <c r="I891" s="66"/>
      <c r="J891" s="65"/>
      <c r="K891" s="66"/>
      <c r="L891" s="65"/>
      <c r="M891" s="66"/>
      <c r="N891" s="65"/>
      <c r="O891" s="66"/>
      <c r="P891" s="65"/>
      <c r="Q891" s="66"/>
      <c r="R891" s="65"/>
      <c r="S891" s="66"/>
      <c r="T891" s="65"/>
      <c r="U891" s="66"/>
      <c r="V891" s="65"/>
      <c r="W891" s="66"/>
      <c r="X891" s="65"/>
      <c r="Y891" s="66"/>
      <c r="Z891" s="65"/>
      <c r="AA891" s="65"/>
    </row>
    <row r="892" spans="1:27" ht="18.75" customHeight="1" x14ac:dyDescent="0.2">
      <c r="A892" s="65"/>
      <c r="B892" s="85"/>
      <c r="C892" s="65"/>
      <c r="D892" s="65"/>
      <c r="E892" s="66"/>
      <c r="F892" s="86"/>
      <c r="G892" s="66"/>
      <c r="H892" s="65"/>
      <c r="I892" s="66"/>
      <c r="J892" s="65"/>
      <c r="K892" s="66"/>
      <c r="L892" s="65"/>
      <c r="M892" s="66"/>
      <c r="N892" s="65"/>
      <c r="O892" s="66"/>
      <c r="P892" s="65"/>
      <c r="Q892" s="66"/>
      <c r="R892" s="65"/>
      <c r="S892" s="66"/>
      <c r="T892" s="65"/>
      <c r="U892" s="66"/>
      <c r="V892" s="65"/>
      <c r="W892" s="66"/>
      <c r="X892" s="65"/>
      <c r="Y892" s="66"/>
      <c r="Z892" s="65"/>
      <c r="AA892" s="65"/>
    </row>
    <row r="893" spans="1:27" ht="18.75" customHeight="1" x14ac:dyDescent="0.2">
      <c r="A893" s="65"/>
      <c r="B893" s="85"/>
      <c r="C893" s="65"/>
      <c r="D893" s="65"/>
      <c r="E893" s="66"/>
      <c r="F893" s="86"/>
      <c r="G893" s="66"/>
      <c r="H893" s="65"/>
      <c r="I893" s="66"/>
      <c r="J893" s="65"/>
      <c r="K893" s="66"/>
      <c r="L893" s="65"/>
      <c r="M893" s="66"/>
      <c r="N893" s="65"/>
      <c r="O893" s="66"/>
      <c r="P893" s="65"/>
      <c r="Q893" s="66"/>
      <c r="R893" s="65"/>
      <c r="S893" s="66"/>
      <c r="T893" s="65"/>
      <c r="U893" s="66"/>
      <c r="V893" s="65"/>
      <c r="W893" s="66"/>
      <c r="X893" s="65"/>
      <c r="Y893" s="66"/>
      <c r="Z893" s="65"/>
      <c r="AA893" s="65"/>
    </row>
    <row r="894" spans="1:27" ht="18.75" customHeight="1" x14ac:dyDescent="0.2">
      <c r="A894" s="65"/>
      <c r="B894" s="85"/>
      <c r="C894" s="65"/>
      <c r="D894" s="65"/>
      <c r="E894" s="66"/>
      <c r="F894" s="86"/>
      <c r="G894" s="66"/>
      <c r="H894" s="65"/>
      <c r="I894" s="66"/>
      <c r="J894" s="65"/>
      <c r="K894" s="66"/>
      <c r="L894" s="65"/>
      <c r="M894" s="66"/>
      <c r="N894" s="65"/>
      <c r="O894" s="66"/>
      <c r="P894" s="65"/>
      <c r="Q894" s="66"/>
      <c r="R894" s="65"/>
      <c r="S894" s="66"/>
      <c r="T894" s="65"/>
      <c r="U894" s="66"/>
      <c r="V894" s="65"/>
      <c r="W894" s="66"/>
      <c r="X894" s="65"/>
      <c r="Y894" s="66"/>
      <c r="Z894" s="65"/>
      <c r="AA894" s="65"/>
    </row>
    <row r="895" spans="1:27" ht="18.75" customHeight="1" x14ac:dyDescent="0.2">
      <c r="A895" s="65"/>
      <c r="B895" s="85"/>
      <c r="C895" s="65"/>
      <c r="D895" s="65"/>
      <c r="E895" s="66"/>
      <c r="F895" s="86"/>
      <c r="G895" s="66"/>
      <c r="H895" s="65"/>
      <c r="I895" s="66"/>
      <c r="J895" s="65"/>
      <c r="K895" s="66"/>
      <c r="L895" s="65"/>
      <c r="M895" s="66"/>
      <c r="N895" s="65"/>
      <c r="O895" s="66"/>
      <c r="P895" s="65"/>
      <c r="Q895" s="66"/>
      <c r="R895" s="65"/>
      <c r="S895" s="66"/>
      <c r="T895" s="65"/>
      <c r="U895" s="66"/>
      <c r="V895" s="65"/>
      <c r="W895" s="66"/>
      <c r="X895" s="65"/>
      <c r="Y895" s="66"/>
      <c r="Z895" s="65"/>
      <c r="AA895" s="65"/>
    </row>
    <row r="896" spans="1:27" ht="18.75" customHeight="1" x14ac:dyDescent="0.2">
      <c r="A896" s="65"/>
      <c r="B896" s="85"/>
      <c r="C896" s="65"/>
      <c r="D896" s="65"/>
      <c r="E896" s="66"/>
      <c r="F896" s="86"/>
      <c r="G896" s="66"/>
      <c r="H896" s="65"/>
      <c r="I896" s="66"/>
      <c r="J896" s="65"/>
      <c r="K896" s="66"/>
      <c r="L896" s="65"/>
      <c r="M896" s="66"/>
      <c r="N896" s="65"/>
      <c r="O896" s="66"/>
      <c r="P896" s="65"/>
      <c r="Q896" s="66"/>
      <c r="R896" s="65"/>
      <c r="S896" s="66"/>
      <c r="T896" s="65"/>
      <c r="U896" s="66"/>
      <c r="V896" s="65"/>
      <c r="W896" s="66"/>
      <c r="X896" s="65"/>
      <c r="Y896" s="66"/>
      <c r="Z896" s="65"/>
      <c r="AA896" s="65"/>
    </row>
    <row r="897" spans="1:27" ht="18.75" customHeight="1" x14ac:dyDescent="0.2">
      <c r="A897" s="65"/>
      <c r="B897" s="85"/>
      <c r="C897" s="65"/>
      <c r="D897" s="65"/>
      <c r="E897" s="66"/>
      <c r="F897" s="86"/>
      <c r="G897" s="66"/>
      <c r="H897" s="65"/>
      <c r="I897" s="66"/>
      <c r="J897" s="65"/>
      <c r="K897" s="66"/>
      <c r="L897" s="65"/>
      <c r="M897" s="66"/>
      <c r="N897" s="65"/>
      <c r="O897" s="66"/>
      <c r="P897" s="65"/>
      <c r="Q897" s="66"/>
      <c r="R897" s="65"/>
      <c r="S897" s="66"/>
      <c r="T897" s="65"/>
      <c r="U897" s="66"/>
      <c r="V897" s="65"/>
      <c r="W897" s="66"/>
      <c r="X897" s="65"/>
      <c r="Y897" s="66"/>
      <c r="Z897" s="65"/>
      <c r="AA897" s="65"/>
    </row>
    <row r="898" spans="1:27" ht="18.75" customHeight="1" x14ac:dyDescent="0.2">
      <c r="A898" s="65"/>
      <c r="B898" s="85"/>
      <c r="C898" s="65"/>
      <c r="D898" s="65"/>
      <c r="E898" s="66"/>
      <c r="F898" s="86"/>
      <c r="G898" s="66"/>
      <c r="H898" s="65"/>
      <c r="I898" s="66"/>
      <c r="J898" s="65"/>
      <c r="K898" s="66"/>
      <c r="L898" s="65"/>
      <c r="M898" s="66"/>
      <c r="N898" s="65"/>
      <c r="O898" s="66"/>
      <c r="P898" s="65"/>
      <c r="Q898" s="66"/>
      <c r="R898" s="65"/>
      <c r="S898" s="66"/>
      <c r="T898" s="65"/>
      <c r="U898" s="66"/>
      <c r="V898" s="65"/>
      <c r="W898" s="66"/>
      <c r="X898" s="65"/>
      <c r="Y898" s="66"/>
      <c r="Z898" s="65"/>
      <c r="AA898" s="65"/>
    </row>
    <row r="899" spans="1:27" ht="18.75" customHeight="1" x14ac:dyDescent="0.2">
      <c r="A899" s="65"/>
      <c r="B899" s="85"/>
      <c r="C899" s="65"/>
      <c r="D899" s="65"/>
      <c r="E899" s="66"/>
      <c r="F899" s="86"/>
      <c r="G899" s="66"/>
      <c r="H899" s="65"/>
      <c r="I899" s="66"/>
      <c r="J899" s="65"/>
      <c r="K899" s="66"/>
      <c r="L899" s="65"/>
      <c r="M899" s="66"/>
      <c r="N899" s="65"/>
      <c r="O899" s="66"/>
      <c r="P899" s="65"/>
      <c r="Q899" s="66"/>
      <c r="R899" s="65"/>
      <c r="S899" s="66"/>
      <c r="T899" s="65"/>
      <c r="U899" s="66"/>
      <c r="V899" s="65"/>
      <c r="W899" s="66"/>
      <c r="X899" s="65"/>
      <c r="Y899" s="66"/>
      <c r="Z899" s="65"/>
      <c r="AA899" s="65"/>
    </row>
    <row r="900" spans="1:27" ht="18.75" customHeight="1" x14ac:dyDescent="0.2">
      <c r="A900" s="65"/>
      <c r="B900" s="85"/>
      <c r="C900" s="65"/>
      <c r="D900" s="65"/>
      <c r="E900" s="66"/>
      <c r="F900" s="86"/>
      <c r="G900" s="66"/>
      <c r="H900" s="65"/>
      <c r="I900" s="66"/>
      <c r="J900" s="65"/>
      <c r="K900" s="66"/>
      <c r="L900" s="65"/>
      <c r="M900" s="66"/>
      <c r="N900" s="65"/>
      <c r="O900" s="66"/>
      <c r="P900" s="65"/>
      <c r="Q900" s="66"/>
      <c r="R900" s="65"/>
      <c r="S900" s="66"/>
      <c r="T900" s="65"/>
      <c r="U900" s="66"/>
      <c r="V900" s="65"/>
      <c r="W900" s="66"/>
      <c r="X900" s="65"/>
      <c r="Y900" s="66"/>
      <c r="Z900" s="65"/>
      <c r="AA900" s="65"/>
    </row>
    <row r="901" spans="1:27" ht="18.75" customHeight="1" x14ac:dyDescent="0.2">
      <c r="A901" s="65"/>
      <c r="B901" s="85"/>
      <c r="C901" s="65"/>
      <c r="D901" s="65"/>
      <c r="E901" s="66"/>
      <c r="F901" s="86"/>
      <c r="G901" s="66"/>
      <c r="H901" s="65"/>
      <c r="I901" s="66"/>
      <c r="J901" s="65"/>
      <c r="K901" s="66"/>
      <c r="L901" s="65"/>
      <c r="M901" s="66"/>
      <c r="N901" s="65"/>
      <c r="O901" s="66"/>
      <c r="P901" s="65"/>
      <c r="Q901" s="66"/>
      <c r="R901" s="65"/>
      <c r="S901" s="66"/>
      <c r="T901" s="65"/>
      <c r="U901" s="66"/>
      <c r="V901" s="65"/>
      <c r="W901" s="66"/>
      <c r="X901" s="65"/>
      <c r="Y901" s="66"/>
      <c r="Z901" s="65"/>
      <c r="AA901" s="65"/>
    </row>
    <row r="902" spans="1:27" ht="18.75" customHeight="1" x14ac:dyDescent="0.2">
      <c r="A902" s="65"/>
      <c r="B902" s="85"/>
      <c r="C902" s="65"/>
      <c r="D902" s="65"/>
      <c r="E902" s="66"/>
      <c r="F902" s="86"/>
      <c r="G902" s="66"/>
      <c r="H902" s="65"/>
      <c r="I902" s="66"/>
      <c r="J902" s="65"/>
      <c r="K902" s="66"/>
      <c r="L902" s="65"/>
      <c r="M902" s="66"/>
      <c r="N902" s="65"/>
      <c r="O902" s="66"/>
      <c r="P902" s="65"/>
      <c r="Q902" s="66"/>
      <c r="R902" s="65"/>
      <c r="S902" s="66"/>
      <c r="T902" s="65"/>
      <c r="U902" s="66"/>
      <c r="V902" s="65"/>
      <c r="W902" s="66"/>
      <c r="X902" s="65"/>
      <c r="Y902" s="66"/>
      <c r="Z902" s="65"/>
      <c r="AA902" s="65"/>
    </row>
    <row r="903" spans="1:27" ht="18.75" customHeight="1" x14ac:dyDescent="0.2">
      <c r="A903" s="65"/>
      <c r="B903" s="85"/>
      <c r="C903" s="65"/>
      <c r="D903" s="65"/>
      <c r="E903" s="66"/>
      <c r="F903" s="86"/>
      <c r="G903" s="66"/>
      <c r="H903" s="65"/>
      <c r="I903" s="66"/>
      <c r="J903" s="65"/>
      <c r="K903" s="66"/>
      <c r="L903" s="65"/>
      <c r="M903" s="66"/>
      <c r="N903" s="65"/>
      <c r="O903" s="66"/>
      <c r="P903" s="65"/>
      <c r="Q903" s="66"/>
      <c r="R903" s="65"/>
      <c r="S903" s="66"/>
      <c r="T903" s="65"/>
      <c r="U903" s="66"/>
      <c r="V903" s="65"/>
      <c r="W903" s="66"/>
      <c r="X903" s="65"/>
      <c r="Y903" s="66"/>
      <c r="Z903" s="65"/>
      <c r="AA903" s="65"/>
    </row>
    <row r="904" spans="1:27" ht="18.75" customHeight="1" x14ac:dyDescent="0.2">
      <c r="A904" s="65"/>
      <c r="B904" s="85"/>
      <c r="C904" s="65"/>
      <c r="D904" s="65"/>
      <c r="E904" s="66"/>
      <c r="F904" s="86"/>
      <c r="G904" s="66"/>
      <c r="H904" s="65"/>
      <c r="I904" s="66"/>
      <c r="J904" s="65"/>
      <c r="K904" s="66"/>
      <c r="L904" s="65"/>
      <c r="M904" s="66"/>
      <c r="N904" s="65"/>
      <c r="O904" s="66"/>
      <c r="P904" s="65"/>
      <c r="Q904" s="66"/>
      <c r="R904" s="65"/>
      <c r="S904" s="66"/>
      <c r="T904" s="65"/>
      <c r="U904" s="66"/>
      <c r="V904" s="65"/>
      <c r="W904" s="66"/>
      <c r="X904" s="65"/>
      <c r="Y904" s="66"/>
      <c r="Z904" s="65"/>
      <c r="AA904" s="65"/>
    </row>
    <row r="905" spans="1:27" ht="18.75" customHeight="1" x14ac:dyDescent="0.2">
      <c r="A905" s="65"/>
      <c r="B905" s="85"/>
      <c r="C905" s="65"/>
      <c r="D905" s="65"/>
      <c r="E905" s="66"/>
      <c r="F905" s="86"/>
      <c r="G905" s="66"/>
      <c r="H905" s="65"/>
      <c r="I905" s="66"/>
      <c r="J905" s="65"/>
      <c r="K905" s="66"/>
      <c r="L905" s="65"/>
      <c r="M905" s="66"/>
      <c r="N905" s="65"/>
      <c r="O905" s="66"/>
      <c r="P905" s="65"/>
      <c r="Q905" s="66"/>
      <c r="R905" s="65"/>
      <c r="S905" s="66"/>
      <c r="T905" s="65"/>
      <c r="U905" s="66"/>
      <c r="V905" s="65"/>
      <c r="W905" s="66"/>
      <c r="X905" s="65"/>
      <c r="Y905" s="66"/>
      <c r="Z905" s="65"/>
      <c r="AA905" s="65"/>
    </row>
    <row r="906" spans="1:27" ht="18.75" customHeight="1" x14ac:dyDescent="0.2">
      <c r="A906" s="65"/>
      <c r="B906" s="85"/>
      <c r="C906" s="65"/>
      <c r="D906" s="65"/>
      <c r="E906" s="66"/>
      <c r="F906" s="86"/>
      <c r="G906" s="66"/>
      <c r="H906" s="65"/>
      <c r="I906" s="66"/>
      <c r="J906" s="65"/>
      <c r="K906" s="66"/>
      <c r="L906" s="65"/>
      <c r="M906" s="66"/>
      <c r="N906" s="65"/>
      <c r="O906" s="66"/>
      <c r="P906" s="65"/>
      <c r="Q906" s="66"/>
      <c r="R906" s="65"/>
      <c r="S906" s="66"/>
      <c r="T906" s="65"/>
      <c r="U906" s="66"/>
      <c r="V906" s="65"/>
      <c r="W906" s="66"/>
      <c r="X906" s="65"/>
      <c r="Y906" s="66"/>
      <c r="Z906" s="65"/>
      <c r="AA906" s="65"/>
    </row>
    <row r="907" spans="1:27" ht="18.75" customHeight="1" x14ac:dyDescent="0.2">
      <c r="A907" s="65"/>
      <c r="B907" s="85"/>
      <c r="C907" s="65"/>
      <c r="D907" s="65"/>
      <c r="E907" s="66"/>
      <c r="F907" s="86"/>
      <c r="G907" s="66"/>
      <c r="H907" s="65"/>
      <c r="I907" s="66"/>
      <c r="J907" s="65"/>
      <c r="K907" s="66"/>
      <c r="L907" s="65"/>
      <c r="M907" s="66"/>
      <c r="N907" s="65"/>
      <c r="O907" s="66"/>
      <c r="P907" s="65"/>
      <c r="Q907" s="66"/>
      <c r="R907" s="65"/>
      <c r="S907" s="66"/>
      <c r="T907" s="65"/>
      <c r="U907" s="66"/>
      <c r="V907" s="65"/>
      <c r="W907" s="66"/>
      <c r="X907" s="65"/>
      <c r="Y907" s="66"/>
      <c r="Z907" s="65"/>
      <c r="AA907" s="65"/>
    </row>
    <row r="908" spans="1:27" ht="18.75" customHeight="1" x14ac:dyDescent="0.2">
      <c r="A908" s="65"/>
      <c r="B908" s="85"/>
      <c r="C908" s="65"/>
      <c r="D908" s="65"/>
      <c r="E908" s="66"/>
      <c r="F908" s="86"/>
      <c r="G908" s="66"/>
      <c r="H908" s="65"/>
      <c r="I908" s="66"/>
      <c r="J908" s="65"/>
      <c r="K908" s="66"/>
      <c r="L908" s="65"/>
      <c r="M908" s="66"/>
      <c r="N908" s="65"/>
      <c r="O908" s="66"/>
      <c r="P908" s="65"/>
      <c r="Q908" s="66"/>
      <c r="R908" s="65"/>
      <c r="S908" s="66"/>
      <c r="T908" s="65"/>
      <c r="U908" s="66"/>
      <c r="V908" s="65"/>
      <c r="W908" s="66"/>
      <c r="X908" s="65"/>
      <c r="Y908" s="66"/>
      <c r="Z908" s="65"/>
      <c r="AA908" s="65"/>
    </row>
    <row r="909" spans="1:27" ht="18.75" customHeight="1" x14ac:dyDescent="0.2">
      <c r="A909" s="65"/>
      <c r="B909" s="85"/>
      <c r="C909" s="65"/>
      <c r="D909" s="65"/>
      <c r="E909" s="66"/>
      <c r="F909" s="86"/>
      <c r="G909" s="66"/>
      <c r="H909" s="65"/>
      <c r="I909" s="66"/>
      <c r="J909" s="65"/>
      <c r="K909" s="66"/>
      <c r="L909" s="65"/>
      <c r="M909" s="66"/>
      <c r="N909" s="65"/>
      <c r="O909" s="66"/>
      <c r="P909" s="65"/>
      <c r="Q909" s="66"/>
      <c r="R909" s="65"/>
      <c r="S909" s="66"/>
      <c r="T909" s="65"/>
      <c r="U909" s="66"/>
      <c r="V909" s="65"/>
      <c r="W909" s="66"/>
      <c r="X909" s="65"/>
      <c r="Y909" s="66"/>
      <c r="Z909" s="65"/>
      <c r="AA909" s="65"/>
    </row>
    <row r="910" spans="1:27" ht="18.75" customHeight="1" x14ac:dyDescent="0.2">
      <c r="A910" s="65"/>
      <c r="B910" s="85"/>
      <c r="C910" s="65"/>
      <c r="D910" s="65"/>
      <c r="E910" s="66"/>
      <c r="F910" s="86"/>
      <c r="G910" s="66"/>
      <c r="H910" s="65"/>
      <c r="I910" s="66"/>
      <c r="J910" s="65"/>
      <c r="K910" s="66"/>
      <c r="L910" s="65"/>
      <c r="M910" s="66"/>
      <c r="N910" s="65"/>
      <c r="O910" s="66"/>
      <c r="P910" s="65"/>
      <c r="Q910" s="66"/>
      <c r="R910" s="65"/>
      <c r="S910" s="66"/>
      <c r="T910" s="65"/>
      <c r="U910" s="66"/>
      <c r="V910" s="65"/>
      <c r="W910" s="66"/>
      <c r="X910" s="65"/>
      <c r="Y910" s="66"/>
      <c r="Z910" s="65"/>
      <c r="AA910" s="65"/>
    </row>
    <row r="911" spans="1:27" ht="18.75" customHeight="1" x14ac:dyDescent="0.2">
      <c r="A911" s="65"/>
      <c r="B911" s="85"/>
      <c r="C911" s="65"/>
      <c r="D911" s="65"/>
      <c r="E911" s="66"/>
      <c r="F911" s="86"/>
      <c r="G911" s="66"/>
      <c r="H911" s="65"/>
      <c r="I911" s="66"/>
      <c r="J911" s="65"/>
      <c r="K911" s="66"/>
      <c r="L911" s="65"/>
      <c r="M911" s="66"/>
      <c r="N911" s="65"/>
      <c r="O911" s="66"/>
      <c r="P911" s="65"/>
      <c r="Q911" s="66"/>
      <c r="R911" s="65"/>
      <c r="S911" s="66"/>
      <c r="T911" s="65"/>
      <c r="U911" s="66"/>
      <c r="V911" s="65"/>
      <c r="W911" s="66"/>
      <c r="X911" s="65"/>
      <c r="Y911" s="66"/>
      <c r="Z911" s="65"/>
      <c r="AA911" s="65"/>
    </row>
    <row r="912" spans="1:27" ht="18.75" customHeight="1" x14ac:dyDescent="0.2">
      <c r="A912" s="65"/>
      <c r="B912" s="85"/>
      <c r="C912" s="65"/>
      <c r="D912" s="65"/>
      <c r="E912" s="66"/>
      <c r="F912" s="86"/>
      <c r="G912" s="66"/>
      <c r="H912" s="65"/>
      <c r="I912" s="66"/>
      <c r="J912" s="65"/>
      <c r="K912" s="66"/>
      <c r="L912" s="65"/>
      <c r="M912" s="66"/>
      <c r="N912" s="65"/>
      <c r="O912" s="66"/>
      <c r="P912" s="65"/>
      <c r="Q912" s="66"/>
      <c r="R912" s="65"/>
      <c r="S912" s="66"/>
      <c r="T912" s="65"/>
      <c r="U912" s="66"/>
      <c r="V912" s="65"/>
      <c r="W912" s="66"/>
      <c r="X912" s="65"/>
      <c r="Y912" s="66"/>
      <c r="Z912" s="65"/>
      <c r="AA912" s="65"/>
    </row>
    <row r="913" spans="1:27" ht="18.75" customHeight="1" x14ac:dyDescent="0.2">
      <c r="A913" s="65"/>
      <c r="B913" s="85"/>
      <c r="C913" s="65"/>
      <c r="D913" s="65"/>
      <c r="E913" s="66"/>
      <c r="F913" s="86"/>
      <c r="G913" s="66"/>
      <c r="H913" s="65"/>
      <c r="I913" s="66"/>
      <c r="J913" s="65"/>
      <c r="K913" s="66"/>
      <c r="L913" s="65"/>
      <c r="M913" s="66"/>
      <c r="N913" s="65"/>
      <c r="O913" s="66"/>
      <c r="P913" s="65"/>
      <c r="Q913" s="66"/>
      <c r="R913" s="65"/>
      <c r="S913" s="66"/>
      <c r="T913" s="65"/>
      <c r="U913" s="66"/>
      <c r="V913" s="65"/>
      <c r="W913" s="66"/>
      <c r="X913" s="65"/>
      <c r="Y913" s="66"/>
      <c r="Z913" s="65"/>
      <c r="AA913" s="65"/>
    </row>
    <row r="914" spans="1:27" ht="18.75" customHeight="1" x14ac:dyDescent="0.2">
      <c r="A914" s="65"/>
      <c r="B914" s="85"/>
      <c r="C914" s="65"/>
      <c r="D914" s="65"/>
      <c r="E914" s="66"/>
      <c r="F914" s="86"/>
      <c r="G914" s="66"/>
      <c r="H914" s="65"/>
      <c r="I914" s="66"/>
      <c r="J914" s="65"/>
      <c r="K914" s="66"/>
      <c r="L914" s="65"/>
      <c r="M914" s="66"/>
      <c r="N914" s="65"/>
      <c r="O914" s="66"/>
      <c r="P914" s="65"/>
      <c r="Q914" s="66"/>
      <c r="R914" s="65"/>
      <c r="S914" s="66"/>
      <c r="T914" s="65"/>
      <c r="U914" s="66"/>
      <c r="V914" s="65"/>
      <c r="W914" s="66"/>
      <c r="X914" s="65"/>
      <c r="Y914" s="66"/>
      <c r="Z914" s="65"/>
      <c r="AA914" s="65"/>
    </row>
    <row r="915" spans="1:27" ht="18.75" customHeight="1" x14ac:dyDescent="0.2">
      <c r="A915" s="65"/>
      <c r="B915" s="85"/>
      <c r="C915" s="65"/>
      <c r="D915" s="65"/>
      <c r="E915" s="66"/>
      <c r="F915" s="86"/>
      <c r="G915" s="66"/>
      <c r="H915" s="65"/>
      <c r="I915" s="66"/>
      <c r="J915" s="65"/>
      <c r="K915" s="66"/>
      <c r="L915" s="65"/>
      <c r="M915" s="66"/>
      <c r="N915" s="65"/>
      <c r="O915" s="66"/>
      <c r="P915" s="65"/>
      <c r="Q915" s="66"/>
      <c r="R915" s="65"/>
      <c r="S915" s="66"/>
      <c r="T915" s="65"/>
      <c r="U915" s="66"/>
      <c r="V915" s="65"/>
      <c r="W915" s="66"/>
      <c r="X915" s="65"/>
      <c r="Y915" s="66"/>
      <c r="Z915" s="65"/>
      <c r="AA915" s="65"/>
    </row>
    <row r="916" spans="1:27" ht="18.75" customHeight="1" x14ac:dyDescent="0.2">
      <c r="A916" s="65"/>
      <c r="B916" s="85"/>
      <c r="C916" s="65"/>
      <c r="D916" s="65"/>
      <c r="E916" s="66"/>
      <c r="F916" s="86"/>
      <c r="G916" s="66"/>
      <c r="H916" s="65"/>
      <c r="I916" s="66"/>
      <c r="J916" s="65"/>
      <c r="K916" s="66"/>
      <c r="L916" s="65"/>
      <c r="M916" s="66"/>
      <c r="N916" s="65"/>
      <c r="O916" s="66"/>
      <c r="P916" s="65"/>
      <c r="Q916" s="66"/>
      <c r="R916" s="65"/>
      <c r="S916" s="66"/>
      <c r="T916" s="65"/>
      <c r="U916" s="66"/>
      <c r="V916" s="65"/>
      <c r="W916" s="66"/>
      <c r="X916" s="65"/>
      <c r="Y916" s="66"/>
      <c r="Z916" s="65"/>
      <c r="AA916" s="65"/>
    </row>
    <row r="917" spans="1:27" ht="18.75" customHeight="1" x14ac:dyDescent="0.2">
      <c r="A917" s="65"/>
      <c r="B917" s="85"/>
      <c r="C917" s="65"/>
      <c r="D917" s="65"/>
      <c r="E917" s="66"/>
      <c r="F917" s="86"/>
      <c r="G917" s="66"/>
      <c r="H917" s="65"/>
      <c r="I917" s="66"/>
      <c r="J917" s="65"/>
      <c r="K917" s="66"/>
      <c r="L917" s="65"/>
      <c r="M917" s="66"/>
      <c r="N917" s="65"/>
      <c r="O917" s="66"/>
      <c r="P917" s="65"/>
      <c r="Q917" s="66"/>
      <c r="R917" s="65"/>
      <c r="S917" s="66"/>
      <c r="T917" s="65"/>
      <c r="U917" s="66"/>
      <c r="V917" s="65"/>
      <c r="W917" s="66"/>
      <c r="X917" s="65"/>
      <c r="Y917" s="66"/>
      <c r="Z917" s="65"/>
      <c r="AA917" s="65"/>
    </row>
    <row r="918" spans="1:27" ht="18.75" customHeight="1" x14ac:dyDescent="0.2">
      <c r="A918" s="65"/>
      <c r="B918" s="85"/>
      <c r="C918" s="65"/>
      <c r="D918" s="65"/>
      <c r="E918" s="66"/>
      <c r="F918" s="86"/>
      <c r="G918" s="66"/>
      <c r="H918" s="65"/>
      <c r="I918" s="66"/>
      <c r="J918" s="65"/>
      <c r="K918" s="66"/>
      <c r="L918" s="65"/>
      <c r="M918" s="66"/>
      <c r="N918" s="65"/>
      <c r="O918" s="66"/>
      <c r="P918" s="65"/>
      <c r="Q918" s="66"/>
      <c r="R918" s="65"/>
      <c r="S918" s="66"/>
      <c r="T918" s="65"/>
      <c r="U918" s="66"/>
      <c r="V918" s="65"/>
      <c r="W918" s="66"/>
      <c r="X918" s="65"/>
      <c r="Y918" s="66"/>
      <c r="Z918" s="65"/>
      <c r="AA918" s="65"/>
    </row>
    <row r="919" spans="1:27" ht="18.75" customHeight="1" x14ac:dyDescent="0.2">
      <c r="A919" s="65"/>
      <c r="B919" s="85"/>
      <c r="C919" s="65"/>
      <c r="D919" s="65"/>
      <c r="E919" s="66"/>
      <c r="F919" s="86"/>
      <c r="G919" s="66"/>
      <c r="H919" s="65"/>
      <c r="I919" s="66"/>
      <c r="J919" s="65"/>
      <c r="K919" s="66"/>
      <c r="L919" s="65"/>
      <c r="M919" s="66"/>
      <c r="N919" s="65"/>
      <c r="O919" s="66"/>
      <c r="P919" s="65"/>
      <c r="Q919" s="66"/>
      <c r="R919" s="65"/>
      <c r="S919" s="66"/>
      <c r="T919" s="65"/>
      <c r="U919" s="66"/>
      <c r="V919" s="65"/>
      <c r="W919" s="66"/>
      <c r="X919" s="65"/>
      <c r="Y919" s="66"/>
      <c r="Z919" s="65"/>
      <c r="AA919" s="65"/>
    </row>
    <row r="920" spans="1:27" ht="18.75" customHeight="1" x14ac:dyDescent="0.2">
      <c r="A920" s="65"/>
      <c r="B920" s="85"/>
      <c r="C920" s="65"/>
      <c r="D920" s="65"/>
      <c r="E920" s="66"/>
      <c r="F920" s="86"/>
      <c r="G920" s="66"/>
      <c r="H920" s="65"/>
      <c r="I920" s="66"/>
      <c r="J920" s="65"/>
      <c r="K920" s="66"/>
      <c r="L920" s="65"/>
      <c r="M920" s="66"/>
      <c r="N920" s="65"/>
      <c r="O920" s="66"/>
      <c r="P920" s="65"/>
      <c r="Q920" s="66"/>
      <c r="R920" s="65"/>
      <c r="S920" s="66"/>
      <c r="T920" s="65"/>
      <c r="U920" s="66"/>
      <c r="V920" s="65"/>
      <c r="W920" s="66"/>
      <c r="X920" s="65"/>
      <c r="Y920" s="66"/>
      <c r="Z920" s="65"/>
      <c r="AA920" s="65"/>
    </row>
    <row r="921" spans="1:27" ht="18.75" customHeight="1" x14ac:dyDescent="0.2">
      <c r="A921" s="65"/>
      <c r="B921" s="85"/>
      <c r="C921" s="65"/>
      <c r="D921" s="65"/>
      <c r="E921" s="66"/>
      <c r="F921" s="86"/>
      <c r="G921" s="66"/>
      <c r="H921" s="65"/>
      <c r="I921" s="66"/>
      <c r="J921" s="65"/>
      <c r="K921" s="66"/>
      <c r="L921" s="65"/>
      <c r="M921" s="66"/>
      <c r="N921" s="65"/>
      <c r="O921" s="66"/>
      <c r="P921" s="65"/>
      <c r="Q921" s="66"/>
      <c r="R921" s="65"/>
      <c r="S921" s="66"/>
      <c r="T921" s="65"/>
      <c r="U921" s="66"/>
      <c r="V921" s="65"/>
      <c r="W921" s="66"/>
      <c r="X921" s="65"/>
      <c r="Y921" s="66"/>
      <c r="Z921" s="65"/>
      <c r="AA921" s="65"/>
    </row>
    <row r="922" spans="1:27" ht="18.75" customHeight="1" x14ac:dyDescent="0.2">
      <c r="A922" s="65"/>
      <c r="B922" s="85"/>
      <c r="C922" s="65"/>
      <c r="D922" s="65"/>
      <c r="E922" s="66"/>
      <c r="F922" s="86"/>
      <c r="G922" s="66"/>
      <c r="H922" s="65"/>
      <c r="I922" s="66"/>
      <c r="J922" s="65"/>
      <c r="K922" s="66"/>
      <c r="L922" s="65"/>
      <c r="M922" s="66"/>
      <c r="N922" s="65"/>
      <c r="O922" s="66"/>
      <c r="P922" s="65"/>
      <c r="Q922" s="66"/>
      <c r="R922" s="65"/>
      <c r="S922" s="66"/>
      <c r="T922" s="65"/>
      <c r="U922" s="66"/>
      <c r="V922" s="65"/>
      <c r="W922" s="66"/>
      <c r="X922" s="65"/>
      <c r="Y922" s="66"/>
      <c r="Z922" s="65"/>
      <c r="AA922" s="65"/>
    </row>
    <row r="923" spans="1:27" ht="18.75" customHeight="1" x14ac:dyDescent="0.2">
      <c r="A923" s="65"/>
      <c r="B923" s="85"/>
      <c r="C923" s="65"/>
      <c r="D923" s="65"/>
      <c r="E923" s="66"/>
      <c r="F923" s="86"/>
      <c r="G923" s="66"/>
      <c r="H923" s="65"/>
      <c r="I923" s="66"/>
      <c r="J923" s="65"/>
      <c r="K923" s="66"/>
      <c r="L923" s="65"/>
      <c r="M923" s="66"/>
      <c r="N923" s="65"/>
      <c r="O923" s="66"/>
      <c r="P923" s="65"/>
      <c r="Q923" s="66"/>
      <c r="R923" s="65"/>
      <c r="S923" s="66"/>
      <c r="T923" s="65"/>
      <c r="U923" s="66"/>
      <c r="V923" s="65"/>
      <c r="W923" s="66"/>
      <c r="X923" s="65"/>
      <c r="Y923" s="66"/>
      <c r="Z923" s="65"/>
      <c r="AA923" s="65"/>
    </row>
    <row r="924" spans="1:27" ht="18.75" customHeight="1" x14ac:dyDescent="0.2">
      <c r="A924" s="65"/>
      <c r="B924" s="85"/>
      <c r="C924" s="65"/>
      <c r="D924" s="65"/>
      <c r="E924" s="66"/>
      <c r="F924" s="86"/>
      <c r="G924" s="66"/>
      <c r="H924" s="65"/>
      <c r="I924" s="66"/>
      <c r="J924" s="65"/>
      <c r="K924" s="66"/>
      <c r="L924" s="65"/>
      <c r="M924" s="66"/>
      <c r="N924" s="65"/>
      <c r="O924" s="66"/>
      <c r="P924" s="65"/>
      <c r="Q924" s="66"/>
      <c r="R924" s="65"/>
      <c r="S924" s="66"/>
      <c r="T924" s="65"/>
      <c r="U924" s="66"/>
      <c r="V924" s="65"/>
      <c r="W924" s="66"/>
      <c r="X924" s="65"/>
      <c r="Y924" s="66"/>
      <c r="Z924" s="65"/>
      <c r="AA924" s="65"/>
    </row>
    <row r="925" spans="1:27" ht="18.75" customHeight="1" x14ac:dyDescent="0.2">
      <c r="A925" s="65"/>
      <c r="B925" s="85"/>
      <c r="C925" s="65"/>
      <c r="D925" s="65"/>
      <c r="E925" s="66"/>
      <c r="F925" s="86"/>
      <c r="G925" s="66"/>
      <c r="H925" s="65"/>
      <c r="I925" s="66"/>
      <c r="J925" s="65"/>
      <c r="K925" s="66"/>
      <c r="L925" s="65"/>
      <c r="M925" s="66"/>
      <c r="N925" s="65"/>
      <c r="O925" s="66"/>
      <c r="P925" s="65"/>
      <c r="Q925" s="66"/>
      <c r="R925" s="65"/>
      <c r="S925" s="66"/>
      <c r="T925" s="65"/>
      <c r="U925" s="66"/>
      <c r="V925" s="65"/>
      <c r="W925" s="66"/>
      <c r="X925" s="65"/>
      <c r="Y925" s="66"/>
      <c r="Z925" s="65"/>
      <c r="AA925" s="65"/>
    </row>
    <row r="926" spans="1:27" ht="18.75" customHeight="1" x14ac:dyDescent="0.2">
      <c r="A926" s="65"/>
      <c r="B926" s="85"/>
      <c r="C926" s="65"/>
      <c r="D926" s="65"/>
      <c r="E926" s="66"/>
      <c r="F926" s="86"/>
      <c r="G926" s="66"/>
      <c r="H926" s="65"/>
      <c r="I926" s="66"/>
      <c r="J926" s="65"/>
      <c r="K926" s="66"/>
      <c r="L926" s="65"/>
      <c r="M926" s="66"/>
      <c r="N926" s="65"/>
      <c r="O926" s="66"/>
      <c r="P926" s="65"/>
      <c r="Q926" s="66"/>
      <c r="R926" s="65"/>
      <c r="S926" s="66"/>
      <c r="T926" s="65"/>
      <c r="U926" s="66"/>
      <c r="V926" s="65"/>
      <c r="W926" s="66"/>
      <c r="X926" s="65"/>
      <c r="Y926" s="66"/>
      <c r="Z926" s="65"/>
      <c r="AA926" s="65"/>
    </row>
    <row r="927" spans="1:27" ht="18.75" customHeight="1" x14ac:dyDescent="0.2">
      <c r="A927" s="65"/>
      <c r="B927" s="85"/>
      <c r="C927" s="65"/>
      <c r="D927" s="65"/>
      <c r="E927" s="66"/>
      <c r="F927" s="86"/>
      <c r="G927" s="66"/>
      <c r="H927" s="65"/>
      <c r="I927" s="66"/>
      <c r="J927" s="65"/>
      <c r="K927" s="66"/>
      <c r="L927" s="65"/>
      <c r="M927" s="66"/>
      <c r="N927" s="65"/>
      <c r="O927" s="66"/>
      <c r="P927" s="65"/>
      <c r="Q927" s="66"/>
      <c r="R927" s="65"/>
      <c r="S927" s="66"/>
      <c r="T927" s="65"/>
      <c r="U927" s="66"/>
      <c r="V927" s="65"/>
      <c r="W927" s="66"/>
      <c r="X927" s="65"/>
      <c r="Y927" s="66"/>
      <c r="Z927" s="65"/>
      <c r="AA927" s="65"/>
    </row>
    <row r="928" spans="1:27" ht="18.75" customHeight="1" x14ac:dyDescent="0.2">
      <c r="A928" s="65"/>
      <c r="B928" s="85"/>
      <c r="C928" s="65"/>
      <c r="D928" s="65"/>
      <c r="E928" s="66"/>
      <c r="F928" s="86"/>
      <c r="G928" s="66"/>
      <c r="H928" s="65"/>
      <c r="I928" s="66"/>
      <c r="J928" s="65"/>
      <c r="K928" s="66"/>
      <c r="L928" s="65"/>
      <c r="M928" s="66"/>
      <c r="N928" s="65"/>
      <c r="O928" s="66"/>
      <c r="P928" s="65"/>
      <c r="Q928" s="66"/>
      <c r="R928" s="65"/>
      <c r="S928" s="66"/>
      <c r="T928" s="65"/>
      <c r="U928" s="66"/>
      <c r="V928" s="65"/>
      <c r="W928" s="66"/>
      <c r="X928" s="65"/>
      <c r="Y928" s="66"/>
      <c r="Z928" s="65"/>
      <c r="AA928" s="65"/>
    </row>
    <row r="929" spans="1:27" ht="18.75" customHeight="1" x14ac:dyDescent="0.2">
      <c r="A929" s="65"/>
      <c r="B929" s="85"/>
      <c r="C929" s="65"/>
      <c r="D929" s="65"/>
      <c r="E929" s="66"/>
      <c r="F929" s="86"/>
      <c r="G929" s="66"/>
      <c r="H929" s="65"/>
      <c r="I929" s="66"/>
      <c r="J929" s="65"/>
      <c r="K929" s="66"/>
      <c r="L929" s="65"/>
      <c r="M929" s="66"/>
      <c r="N929" s="65"/>
      <c r="O929" s="66"/>
      <c r="P929" s="65"/>
      <c r="Q929" s="66"/>
      <c r="R929" s="65"/>
      <c r="S929" s="66"/>
      <c r="T929" s="65"/>
      <c r="U929" s="66"/>
      <c r="V929" s="65"/>
      <c r="W929" s="66"/>
      <c r="X929" s="65"/>
      <c r="Y929" s="66"/>
      <c r="Z929" s="65"/>
      <c r="AA929" s="65"/>
    </row>
    <row r="930" spans="1:27" ht="18.75" customHeight="1" x14ac:dyDescent="0.2">
      <c r="A930" s="65"/>
      <c r="B930" s="85"/>
      <c r="C930" s="65"/>
      <c r="D930" s="65"/>
      <c r="E930" s="66"/>
      <c r="F930" s="86"/>
      <c r="G930" s="66"/>
      <c r="H930" s="65"/>
      <c r="I930" s="66"/>
      <c r="J930" s="65"/>
      <c r="K930" s="66"/>
      <c r="L930" s="65"/>
      <c r="M930" s="66"/>
      <c r="N930" s="65"/>
      <c r="O930" s="66"/>
      <c r="P930" s="65"/>
      <c r="Q930" s="66"/>
      <c r="R930" s="65"/>
      <c r="S930" s="66"/>
      <c r="T930" s="65"/>
      <c r="U930" s="66"/>
      <c r="V930" s="65"/>
      <c r="W930" s="66"/>
      <c r="X930" s="65"/>
      <c r="Y930" s="66"/>
      <c r="Z930" s="65"/>
      <c r="AA930" s="65"/>
    </row>
    <row r="931" spans="1:27" ht="18.75" customHeight="1" x14ac:dyDescent="0.2">
      <c r="A931" s="65"/>
      <c r="B931" s="85"/>
      <c r="C931" s="65"/>
      <c r="D931" s="65"/>
      <c r="E931" s="66"/>
      <c r="F931" s="86"/>
      <c r="G931" s="66"/>
      <c r="H931" s="65"/>
      <c r="I931" s="66"/>
      <c r="J931" s="65"/>
      <c r="K931" s="66"/>
      <c r="L931" s="65"/>
      <c r="M931" s="66"/>
      <c r="N931" s="65"/>
      <c r="O931" s="66"/>
      <c r="P931" s="65"/>
      <c r="Q931" s="66"/>
      <c r="R931" s="65"/>
      <c r="S931" s="66"/>
      <c r="T931" s="65"/>
      <c r="U931" s="66"/>
      <c r="V931" s="65"/>
      <c r="W931" s="66"/>
      <c r="X931" s="65"/>
      <c r="Y931" s="66"/>
      <c r="Z931" s="65"/>
      <c r="AA931" s="65"/>
    </row>
    <row r="932" spans="1:27" ht="18.75" customHeight="1" x14ac:dyDescent="0.2">
      <c r="A932" s="65"/>
      <c r="B932" s="85"/>
      <c r="C932" s="65"/>
      <c r="D932" s="65"/>
      <c r="E932" s="66"/>
      <c r="F932" s="86"/>
      <c r="G932" s="66"/>
      <c r="H932" s="65"/>
      <c r="I932" s="66"/>
      <c r="J932" s="65"/>
      <c r="K932" s="66"/>
      <c r="L932" s="65"/>
      <c r="M932" s="66"/>
      <c r="N932" s="65"/>
      <c r="O932" s="66"/>
      <c r="P932" s="65"/>
      <c r="Q932" s="66"/>
      <c r="R932" s="65"/>
      <c r="S932" s="66"/>
      <c r="T932" s="65"/>
      <c r="U932" s="66"/>
      <c r="V932" s="65"/>
      <c r="W932" s="66"/>
      <c r="X932" s="65"/>
      <c r="Y932" s="66"/>
      <c r="Z932" s="65"/>
      <c r="AA932" s="65"/>
    </row>
    <row r="933" spans="1:27" ht="18.75" customHeight="1" x14ac:dyDescent="0.2">
      <c r="A933" s="65"/>
      <c r="B933" s="85"/>
      <c r="C933" s="65"/>
      <c r="D933" s="65"/>
      <c r="E933" s="66"/>
      <c r="F933" s="86"/>
      <c r="G933" s="66"/>
      <c r="H933" s="65"/>
      <c r="I933" s="66"/>
      <c r="J933" s="65"/>
      <c r="K933" s="66"/>
      <c r="L933" s="65"/>
      <c r="M933" s="66"/>
      <c r="N933" s="65"/>
      <c r="O933" s="66"/>
      <c r="P933" s="65"/>
      <c r="Q933" s="66"/>
      <c r="R933" s="65"/>
      <c r="S933" s="66"/>
      <c r="T933" s="65"/>
      <c r="U933" s="66"/>
      <c r="V933" s="65"/>
      <c r="W933" s="66"/>
      <c r="X933" s="65"/>
      <c r="Y933" s="66"/>
      <c r="Z933" s="65"/>
      <c r="AA933" s="65"/>
    </row>
    <row r="934" spans="1:27" ht="18.75" customHeight="1" x14ac:dyDescent="0.2">
      <c r="A934" s="65"/>
      <c r="B934" s="85"/>
      <c r="C934" s="65"/>
      <c r="D934" s="65"/>
      <c r="E934" s="66"/>
      <c r="F934" s="86"/>
      <c r="G934" s="66"/>
      <c r="H934" s="65"/>
      <c r="I934" s="66"/>
      <c r="J934" s="65"/>
      <c r="K934" s="66"/>
      <c r="L934" s="65"/>
      <c r="M934" s="66"/>
      <c r="N934" s="65"/>
      <c r="O934" s="66"/>
      <c r="P934" s="65"/>
      <c r="Q934" s="66"/>
      <c r="R934" s="65"/>
      <c r="S934" s="66"/>
      <c r="T934" s="65"/>
      <c r="U934" s="66"/>
      <c r="V934" s="65"/>
      <c r="W934" s="66"/>
      <c r="X934" s="65"/>
      <c r="Y934" s="66"/>
      <c r="Z934" s="65"/>
      <c r="AA934" s="65"/>
    </row>
    <row r="935" spans="1:27" ht="18.75" customHeight="1" x14ac:dyDescent="0.2">
      <c r="A935" s="65"/>
      <c r="B935" s="85"/>
      <c r="C935" s="65"/>
      <c r="D935" s="65"/>
      <c r="E935" s="66"/>
      <c r="F935" s="86"/>
      <c r="G935" s="66"/>
      <c r="H935" s="65"/>
      <c r="I935" s="66"/>
      <c r="J935" s="65"/>
      <c r="K935" s="66"/>
      <c r="L935" s="65"/>
      <c r="M935" s="66"/>
      <c r="N935" s="65"/>
      <c r="O935" s="66"/>
      <c r="P935" s="65"/>
      <c r="Q935" s="66"/>
      <c r="R935" s="65"/>
      <c r="S935" s="66"/>
      <c r="T935" s="65"/>
      <c r="U935" s="66"/>
      <c r="V935" s="65"/>
      <c r="W935" s="66"/>
      <c r="X935" s="65"/>
      <c r="Y935" s="66"/>
      <c r="Z935" s="65"/>
      <c r="AA935" s="65"/>
    </row>
    <row r="936" spans="1:27" ht="18.75" customHeight="1" x14ac:dyDescent="0.2">
      <c r="A936" s="65"/>
      <c r="B936" s="85"/>
      <c r="C936" s="65"/>
      <c r="D936" s="65"/>
      <c r="E936" s="66"/>
      <c r="F936" s="86"/>
      <c r="G936" s="66"/>
      <c r="H936" s="65"/>
      <c r="I936" s="66"/>
      <c r="J936" s="65"/>
      <c r="K936" s="66"/>
      <c r="L936" s="65"/>
      <c r="M936" s="66"/>
      <c r="N936" s="65"/>
      <c r="O936" s="66"/>
      <c r="P936" s="65"/>
      <c r="Q936" s="66"/>
      <c r="R936" s="65"/>
      <c r="S936" s="66"/>
      <c r="T936" s="65"/>
      <c r="U936" s="66"/>
      <c r="V936" s="65"/>
      <c r="W936" s="66"/>
      <c r="X936" s="65"/>
      <c r="Y936" s="66"/>
      <c r="Z936" s="65"/>
      <c r="AA936" s="65"/>
    </row>
    <row r="937" spans="1:27" ht="18.75" customHeight="1" x14ac:dyDescent="0.2">
      <c r="A937" s="65"/>
      <c r="B937" s="85"/>
      <c r="C937" s="65"/>
      <c r="D937" s="65"/>
      <c r="E937" s="66"/>
      <c r="F937" s="86"/>
      <c r="G937" s="66"/>
      <c r="H937" s="65"/>
      <c r="I937" s="66"/>
      <c r="J937" s="65"/>
      <c r="K937" s="66"/>
      <c r="L937" s="65"/>
      <c r="M937" s="66"/>
      <c r="N937" s="65"/>
      <c r="O937" s="66"/>
      <c r="P937" s="65"/>
      <c r="Q937" s="66"/>
      <c r="R937" s="65"/>
      <c r="S937" s="66"/>
      <c r="T937" s="65"/>
      <c r="U937" s="66"/>
      <c r="V937" s="65"/>
      <c r="W937" s="66"/>
      <c r="X937" s="65"/>
      <c r="Y937" s="66"/>
      <c r="Z937" s="65"/>
      <c r="AA937" s="65"/>
    </row>
    <row r="938" spans="1:27" ht="18.75" customHeight="1" x14ac:dyDescent="0.2">
      <c r="A938" s="65"/>
      <c r="B938" s="85"/>
      <c r="C938" s="65"/>
      <c r="D938" s="65"/>
      <c r="E938" s="66"/>
      <c r="F938" s="86"/>
      <c r="G938" s="66"/>
      <c r="H938" s="65"/>
      <c r="I938" s="66"/>
      <c r="J938" s="65"/>
      <c r="K938" s="66"/>
      <c r="L938" s="65"/>
      <c r="M938" s="66"/>
      <c r="N938" s="65"/>
      <c r="O938" s="66"/>
      <c r="P938" s="65"/>
      <c r="Q938" s="66"/>
      <c r="R938" s="65"/>
      <c r="S938" s="66"/>
      <c r="T938" s="65"/>
      <c r="U938" s="66"/>
      <c r="V938" s="65"/>
      <c r="W938" s="66"/>
      <c r="X938" s="65"/>
      <c r="Y938" s="66"/>
      <c r="Z938" s="65"/>
      <c r="AA938" s="65"/>
    </row>
    <row r="939" spans="1:27" ht="18.75" customHeight="1" x14ac:dyDescent="0.2">
      <c r="A939" s="65"/>
      <c r="B939" s="85"/>
      <c r="C939" s="65"/>
      <c r="D939" s="65"/>
      <c r="E939" s="66"/>
      <c r="F939" s="86"/>
      <c r="G939" s="66"/>
      <c r="H939" s="65"/>
      <c r="I939" s="66"/>
      <c r="J939" s="65"/>
      <c r="K939" s="66"/>
      <c r="L939" s="65"/>
      <c r="M939" s="66"/>
      <c r="N939" s="65"/>
      <c r="O939" s="66"/>
      <c r="P939" s="65"/>
      <c r="Q939" s="66"/>
      <c r="R939" s="65"/>
      <c r="S939" s="66"/>
      <c r="T939" s="65"/>
      <c r="U939" s="66"/>
      <c r="V939" s="65"/>
      <c r="W939" s="66"/>
      <c r="X939" s="65"/>
      <c r="Y939" s="66"/>
      <c r="Z939" s="65"/>
      <c r="AA939" s="65"/>
    </row>
    <row r="940" spans="1:27" ht="18.75" customHeight="1" x14ac:dyDescent="0.2">
      <c r="A940" s="65"/>
      <c r="B940" s="85"/>
      <c r="C940" s="65"/>
      <c r="D940" s="65"/>
      <c r="E940" s="66"/>
      <c r="F940" s="86"/>
      <c r="G940" s="66"/>
      <c r="H940" s="65"/>
      <c r="I940" s="66"/>
      <c r="J940" s="65"/>
      <c r="K940" s="66"/>
      <c r="L940" s="65"/>
      <c r="M940" s="66"/>
      <c r="N940" s="65"/>
      <c r="O940" s="66"/>
      <c r="P940" s="65"/>
      <c r="Q940" s="66"/>
      <c r="R940" s="65"/>
      <c r="S940" s="66"/>
      <c r="T940" s="65"/>
      <c r="U940" s="66"/>
      <c r="V940" s="65"/>
      <c r="W940" s="66"/>
      <c r="X940" s="65"/>
      <c r="Y940" s="66"/>
      <c r="Z940" s="65"/>
      <c r="AA940" s="65"/>
    </row>
    <row r="941" spans="1:27" ht="18.75" customHeight="1" x14ac:dyDescent="0.2">
      <c r="A941" s="65"/>
      <c r="B941" s="85"/>
      <c r="C941" s="65"/>
      <c r="D941" s="65"/>
      <c r="E941" s="66"/>
      <c r="F941" s="86"/>
      <c r="G941" s="66"/>
      <c r="H941" s="65"/>
      <c r="I941" s="66"/>
      <c r="J941" s="65"/>
      <c r="K941" s="66"/>
      <c r="L941" s="65"/>
      <c r="M941" s="66"/>
      <c r="N941" s="65"/>
      <c r="O941" s="66"/>
      <c r="P941" s="65"/>
      <c r="Q941" s="66"/>
      <c r="R941" s="65"/>
      <c r="S941" s="66"/>
      <c r="T941" s="65"/>
      <c r="U941" s="66"/>
      <c r="V941" s="65"/>
      <c r="W941" s="66"/>
      <c r="X941" s="65"/>
      <c r="Y941" s="66"/>
      <c r="Z941" s="65"/>
      <c r="AA941" s="65"/>
    </row>
    <row r="942" spans="1:27" ht="18.75" customHeight="1" x14ac:dyDescent="0.2">
      <c r="A942" s="65"/>
      <c r="B942" s="85"/>
      <c r="C942" s="65"/>
      <c r="D942" s="65"/>
      <c r="E942" s="66"/>
      <c r="F942" s="86"/>
      <c r="G942" s="66"/>
      <c r="H942" s="65"/>
      <c r="I942" s="66"/>
      <c r="J942" s="65"/>
      <c r="K942" s="66"/>
      <c r="L942" s="65"/>
      <c r="M942" s="66"/>
      <c r="N942" s="65"/>
      <c r="O942" s="66"/>
      <c r="P942" s="65"/>
      <c r="Q942" s="66"/>
      <c r="R942" s="65"/>
      <c r="S942" s="66"/>
      <c r="T942" s="65"/>
      <c r="U942" s="66"/>
      <c r="V942" s="65"/>
      <c r="W942" s="66"/>
      <c r="X942" s="65"/>
      <c r="Y942" s="66"/>
      <c r="Z942" s="65"/>
      <c r="AA942" s="65"/>
    </row>
    <row r="943" spans="1:27" ht="18.75" customHeight="1" x14ac:dyDescent="0.2">
      <c r="A943" s="65"/>
      <c r="B943" s="85"/>
      <c r="C943" s="65"/>
      <c r="D943" s="65"/>
      <c r="E943" s="66"/>
      <c r="F943" s="86"/>
      <c r="G943" s="66"/>
      <c r="H943" s="65"/>
      <c r="I943" s="66"/>
      <c r="J943" s="65"/>
      <c r="K943" s="66"/>
      <c r="L943" s="65"/>
      <c r="M943" s="66"/>
      <c r="N943" s="65"/>
      <c r="O943" s="66"/>
      <c r="P943" s="65"/>
      <c r="Q943" s="66"/>
      <c r="R943" s="65"/>
      <c r="S943" s="66"/>
      <c r="T943" s="65"/>
      <c r="U943" s="66"/>
      <c r="V943" s="65"/>
      <c r="W943" s="66"/>
      <c r="X943" s="65"/>
      <c r="Y943" s="66"/>
      <c r="Z943" s="65"/>
      <c r="AA943" s="65"/>
    </row>
    <row r="944" spans="1:27" ht="18.75" customHeight="1" x14ac:dyDescent="0.2">
      <c r="A944" s="65"/>
      <c r="B944" s="85"/>
      <c r="C944" s="65"/>
      <c r="D944" s="65"/>
      <c r="E944" s="66"/>
      <c r="F944" s="86"/>
      <c r="G944" s="66"/>
      <c r="H944" s="65"/>
      <c r="I944" s="66"/>
      <c r="J944" s="65"/>
      <c r="K944" s="66"/>
      <c r="L944" s="65"/>
      <c r="M944" s="66"/>
      <c r="N944" s="65"/>
      <c r="O944" s="66"/>
      <c r="P944" s="65"/>
      <c r="Q944" s="66"/>
      <c r="R944" s="65"/>
      <c r="S944" s="66"/>
      <c r="T944" s="65"/>
      <c r="U944" s="66"/>
      <c r="V944" s="65"/>
      <c r="W944" s="66"/>
      <c r="X944" s="65"/>
      <c r="Y944" s="66"/>
      <c r="Z944" s="65"/>
      <c r="AA944" s="65"/>
    </row>
    <row r="945" spans="1:27" ht="18.75" customHeight="1" x14ac:dyDescent="0.2">
      <c r="A945" s="65"/>
      <c r="B945" s="85"/>
      <c r="C945" s="65"/>
      <c r="D945" s="65"/>
      <c r="E945" s="66"/>
      <c r="F945" s="86"/>
      <c r="G945" s="66"/>
      <c r="H945" s="65"/>
      <c r="I945" s="66"/>
      <c r="J945" s="65"/>
      <c r="K945" s="66"/>
      <c r="L945" s="65"/>
      <c r="M945" s="66"/>
      <c r="N945" s="65"/>
      <c r="O945" s="66"/>
      <c r="P945" s="65"/>
      <c r="Q945" s="66"/>
      <c r="R945" s="65"/>
      <c r="S945" s="66"/>
      <c r="T945" s="65"/>
      <c r="U945" s="66"/>
      <c r="V945" s="65"/>
      <c r="W945" s="66"/>
      <c r="X945" s="65"/>
      <c r="Y945" s="66"/>
      <c r="Z945" s="65"/>
      <c r="AA945" s="65"/>
    </row>
    <row r="946" spans="1:27" ht="18.75" customHeight="1" x14ac:dyDescent="0.2">
      <c r="A946" s="65"/>
      <c r="B946" s="85"/>
      <c r="C946" s="65"/>
      <c r="D946" s="65"/>
      <c r="E946" s="66"/>
      <c r="F946" s="86"/>
      <c r="G946" s="66"/>
      <c r="H946" s="65"/>
      <c r="I946" s="66"/>
      <c r="J946" s="65"/>
      <c r="K946" s="66"/>
      <c r="L946" s="65"/>
      <c r="M946" s="66"/>
      <c r="N946" s="65"/>
      <c r="O946" s="66"/>
      <c r="P946" s="65"/>
      <c r="Q946" s="66"/>
      <c r="R946" s="65"/>
      <c r="S946" s="66"/>
      <c r="T946" s="65"/>
      <c r="U946" s="66"/>
      <c r="V946" s="65"/>
      <c r="W946" s="66"/>
      <c r="X946" s="65"/>
      <c r="Y946" s="66"/>
      <c r="Z946" s="65"/>
      <c r="AA946" s="65"/>
    </row>
    <row r="947" spans="1:27" ht="18.75" customHeight="1" x14ac:dyDescent="0.2">
      <c r="A947" s="65"/>
      <c r="B947" s="85"/>
      <c r="C947" s="65"/>
      <c r="D947" s="65"/>
      <c r="E947" s="66"/>
      <c r="F947" s="86"/>
      <c r="G947" s="66"/>
      <c r="H947" s="65"/>
      <c r="I947" s="66"/>
      <c r="J947" s="65"/>
      <c r="K947" s="66"/>
      <c r="L947" s="65"/>
      <c r="M947" s="66"/>
      <c r="N947" s="65"/>
      <c r="O947" s="66"/>
      <c r="P947" s="65"/>
      <c r="Q947" s="66"/>
      <c r="R947" s="65"/>
      <c r="S947" s="66"/>
      <c r="T947" s="65"/>
      <c r="U947" s="66"/>
      <c r="V947" s="65"/>
      <c r="W947" s="66"/>
      <c r="X947" s="65"/>
      <c r="Y947" s="66"/>
      <c r="Z947" s="65"/>
      <c r="AA947" s="65"/>
    </row>
    <row r="948" spans="1:27" ht="18.75" customHeight="1" x14ac:dyDescent="0.2">
      <c r="A948" s="65"/>
      <c r="B948" s="85"/>
      <c r="C948" s="65"/>
      <c r="D948" s="65"/>
      <c r="E948" s="66"/>
      <c r="F948" s="86"/>
      <c r="G948" s="66"/>
      <c r="H948" s="65"/>
      <c r="I948" s="66"/>
      <c r="J948" s="65"/>
      <c r="K948" s="66"/>
      <c r="L948" s="65"/>
      <c r="M948" s="66"/>
      <c r="N948" s="65"/>
      <c r="O948" s="66"/>
      <c r="P948" s="65"/>
      <c r="Q948" s="66"/>
      <c r="R948" s="65"/>
      <c r="S948" s="66"/>
      <c r="T948" s="65"/>
      <c r="U948" s="66"/>
      <c r="V948" s="65"/>
      <c r="W948" s="66"/>
      <c r="X948" s="65"/>
      <c r="Y948" s="66"/>
      <c r="Z948" s="65"/>
      <c r="AA948" s="65"/>
    </row>
    <row r="949" spans="1:27" ht="18.75" customHeight="1" x14ac:dyDescent="0.2">
      <c r="A949" s="65"/>
      <c r="B949" s="85"/>
      <c r="C949" s="65"/>
      <c r="D949" s="65"/>
      <c r="E949" s="66"/>
      <c r="F949" s="86"/>
      <c r="G949" s="66"/>
      <c r="H949" s="65"/>
      <c r="I949" s="66"/>
      <c r="J949" s="65"/>
      <c r="K949" s="66"/>
      <c r="L949" s="65"/>
      <c r="M949" s="66"/>
      <c r="N949" s="65"/>
      <c r="O949" s="66"/>
      <c r="P949" s="65"/>
      <c r="Q949" s="66"/>
      <c r="R949" s="65"/>
      <c r="S949" s="66"/>
      <c r="T949" s="65"/>
      <c r="U949" s="66"/>
      <c r="V949" s="65"/>
      <c r="W949" s="66"/>
      <c r="X949" s="65"/>
      <c r="Y949" s="66"/>
      <c r="Z949" s="65"/>
      <c r="AA949" s="65"/>
    </row>
    <row r="950" spans="1:27" ht="18.75" customHeight="1" x14ac:dyDescent="0.2">
      <c r="A950" s="65"/>
      <c r="B950" s="85"/>
      <c r="C950" s="65"/>
      <c r="D950" s="65"/>
      <c r="E950" s="66"/>
      <c r="F950" s="86"/>
      <c r="G950" s="66"/>
      <c r="H950" s="65"/>
      <c r="I950" s="66"/>
      <c r="J950" s="65"/>
      <c r="K950" s="66"/>
      <c r="L950" s="65"/>
      <c r="M950" s="66"/>
      <c r="N950" s="65"/>
      <c r="O950" s="66"/>
      <c r="P950" s="65"/>
      <c r="Q950" s="66"/>
      <c r="R950" s="65"/>
      <c r="S950" s="66"/>
      <c r="T950" s="65"/>
      <c r="U950" s="66"/>
      <c r="V950" s="65"/>
      <c r="W950" s="66"/>
      <c r="X950" s="65"/>
      <c r="Y950" s="66"/>
      <c r="Z950" s="65"/>
      <c r="AA950" s="65"/>
    </row>
    <row r="951" spans="1:27" ht="18.75" customHeight="1" x14ac:dyDescent="0.2">
      <c r="A951" s="65"/>
      <c r="B951" s="85"/>
      <c r="C951" s="65"/>
      <c r="D951" s="65"/>
      <c r="E951" s="66"/>
      <c r="F951" s="86"/>
      <c r="G951" s="66"/>
      <c r="H951" s="65"/>
      <c r="I951" s="66"/>
      <c r="J951" s="65"/>
      <c r="K951" s="66"/>
      <c r="L951" s="65"/>
      <c r="M951" s="66"/>
      <c r="N951" s="65"/>
      <c r="O951" s="66"/>
      <c r="P951" s="65"/>
      <c r="Q951" s="66"/>
      <c r="R951" s="65"/>
      <c r="S951" s="66"/>
      <c r="T951" s="65"/>
      <c r="U951" s="66"/>
      <c r="V951" s="65"/>
      <c r="W951" s="66"/>
      <c r="X951" s="65"/>
      <c r="Y951" s="66"/>
      <c r="Z951" s="65"/>
      <c r="AA951" s="65"/>
    </row>
    <row r="952" spans="1:27" ht="18.75" customHeight="1" x14ac:dyDescent="0.2">
      <c r="A952" s="65"/>
      <c r="B952" s="85"/>
      <c r="C952" s="65"/>
      <c r="D952" s="65"/>
      <c r="E952" s="66"/>
      <c r="F952" s="86"/>
      <c r="G952" s="66"/>
      <c r="H952" s="65"/>
      <c r="I952" s="66"/>
      <c r="J952" s="65"/>
      <c r="K952" s="66"/>
      <c r="L952" s="65"/>
      <c r="M952" s="66"/>
      <c r="N952" s="65"/>
      <c r="O952" s="66"/>
      <c r="P952" s="65"/>
      <c r="Q952" s="66"/>
      <c r="R952" s="65"/>
      <c r="S952" s="66"/>
      <c r="T952" s="65"/>
      <c r="U952" s="66"/>
      <c r="V952" s="65"/>
      <c r="W952" s="66"/>
      <c r="X952" s="65"/>
      <c r="Y952" s="66"/>
      <c r="Z952" s="65"/>
      <c r="AA952" s="65"/>
    </row>
    <row r="953" spans="1:27" ht="18.75" customHeight="1" x14ac:dyDescent="0.2">
      <c r="A953" s="65"/>
      <c r="B953" s="85"/>
      <c r="C953" s="65"/>
      <c r="D953" s="65"/>
      <c r="E953" s="66"/>
      <c r="F953" s="86"/>
      <c r="G953" s="66"/>
      <c r="H953" s="65"/>
      <c r="I953" s="66"/>
      <c r="J953" s="65"/>
      <c r="K953" s="66"/>
      <c r="L953" s="65"/>
      <c r="M953" s="66"/>
      <c r="N953" s="65"/>
      <c r="O953" s="66"/>
      <c r="P953" s="65"/>
      <c r="Q953" s="66"/>
      <c r="R953" s="65"/>
      <c r="S953" s="66"/>
      <c r="T953" s="65"/>
      <c r="U953" s="66"/>
      <c r="V953" s="65"/>
      <c r="W953" s="66"/>
      <c r="X953" s="65"/>
      <c r="Y953" s="66"/>
      <c r="Z953" s="65"/>
      <c r="AA953" s="65"/>
    </row>
    <row r="954" spans="1:27" ht="18.75" customHeight="1" x14ac:dyDescent="0.2">
      <c r="A954" s="65"/>
      <c r="B954" s="85"/>
      <c r="C954" s="65"/>
      <c r="D954" s="65"/>
      <c r="E954" s="66"/>
      <c r="F954" s="86"/>
      <c r="G954" s="66"/>
      <c r="H954" s="65"/>
      <c r="I954" s="66"/>
      <c r="J954" s="65"/>
      <c r="K954" s="66"/>
      <c r="L954" s="65"/>
      <c r="M954" s="66"/>
      <c r="N954" s="65"/>
      <c r="O954" s="66"/>
      <c r="P954" s="65"/>
      <c r="Q954" s="66"/>
      <c r="R954" s="65"/>
      <c r="S954" s="66"/>
      <c r="T954" s="65"/>
      <c r="U954" s="66"/>
      <c r="V954" s="65"/>
      <c r="W954" s="66"/>
      <c r="X954" s="65"/>
      <c r="Y954" s="66"/>
      <c r="Z954" s="65"/>
      <c r="AA954" s="65"/>
    </row>
    <row r="955" spans="1:27" ht="18.75" customHeight="1" x14ac:dyDescent="0.2">
      <c r="A955" s="65"/>
      <c r="B955" s="85"/>
      <c r="C955" s="65"/>
      <c r="D955" s="65"/>
      <c r="E955" s="66"/>
      <c r="F955" s="86"/>
      <c r="G955" s="66"/>
      <c r="H955" s="65"/>
      <c r="I955" s="66"/>
      <c r="J955" s="65"/>
      <c r="K955" s="66"/>
      <c r="L955" s="65"/>
      <c r="M955" s="66"/>
      <c r="N955" s="65"/>
      <c r="O955" s="66"/>
      <c r="P955" s="65"/>
      <c r="Q955" s="66"/>
      <c r="R955" s="65"/>
      <c r="S955" s="66"/>
      <c r="T955" s="65"/>
      <c r="U955" s="66"/>
      <c r="V955" s="65"/>
      <c r="W955" s="66"/>
      <c r="X955" s="65"/>
      <c r="Y955" s="66"/>
      <c r="Z955" s="65"/>
      <c r="AA955" s="65"/>
    </row>
    <row r="956" spans="1:27" ht="18.75" customHeight="1" x14ac:dyDescent="0.2">
      <c r="A956" s="65"/>
      <c r="B956" s="85"/>
      <c r="C956" s="65"/>
      <c r="D956" s="65"/>
      <c r="E956" s="66"/>
      <c r="F956" s="86"/>
      <c r="G956" s="66"/>
      <c r="H956" s="65"/>
      <c r="I956" s="66"/>
      <c r="J956" s="65"/>
      <c r="K956" s="66"/>
      <c r="L956" s="65"/>
      <c r="M956" s="66"/>
      <c r="N956" s="65"/>
      <c r="O956" s="66"/>
      <c r="P956" s="65"/>
      <c r="Q956" s="66"/>
      <c r="R956" s="65"/>
      <c r="S956" s="66"/>
      <c r="T956" s="65"/>
      <c r="U956" s="66"/>
      <c r="V956" s="65"/>
      <c r="W956" s="66"/>
      <c r="X956" s="65"/>
      <c r="Y956" s="66"/>
      <c r="Z956" s="65"/>
      <c r="AA956" s="65"/>
    </row>
    <row r="957" spans="1:27" ht="18.75" customHeight="1" x14ac:dyDescent="0.2">
      <c r="A957" s="65"/>
      <c r="B957" s="85"/>
      <c r="C957" s="65"/>
      <c r="D957" s="65"/>
      <c r="E957" s="66"/>
      <c r="F957" s="86"/>
      <c r="G957" s="66"/>
      <c r="H957" s="65"/>
      <c r="I957" s="66"/>
      <c r="J957" s="65"/>
      <c r="K957" s="66"/>
      <c r="L957" s="65"/>
      <c r="M957" s="66"/>
      <c r="N957" s="65"/>
      <c r="O957" s="66"/>
      <c r="P957" s="65"/>
      <c r="Q957" s="66"/>
      <c r="R957" s="65"/>
      <c r="S957" s="66"/>
      <c r="T957" s="65"/>
      <c r="U957" s="66"/>
      <c r="V957" s="65"/>
      <c r="W957" s="66"/>
      <c r="X957" s="65"/>
      <c r="Y957" s="66"/>
      <c r="Z957" s="65"/>
      <c r="AA957" s="65"/>
    </row>
    <row r="958" spans="1:27" ht="18.75" customHeight="1" x14ac:dyDescent="0.2">
      <c r="A958" s="65"/>
      <c r="B958" s="85"/>
      <c r="C958" s="65"/>
      <c r="D958" s="65"/>
      <c r="E958" s="66"/>
      <c r="F958" s="86"/>
      <c r="G958" s="66"/>
      <c r="H958" s="65"/>
      <c r="I958" s="66"/>
      <c r="J958" s="65"/>
      <c r="K958" s="66"/>
      <c r="L958" s="65"/>
      <c r="M958" s="66"/>
      <c r="N958" s="65"/>
      <c r="O958" s="66"/>
      <c r="P958" s="65"/>
      <c r="Q958" s="66"/>
      <c r="R958" s="65"/>
      <c r="S958" s="66"/>
      <c r="T958" s="65"/>
      <c r="U958" s="66"/>
      <c r="V958" s="65"/>
      <c r="W958" s="66"/>
      <c r="X958" s="65"/>
      <c r="Y958" s="66"/>
      <c r="Z958" s="65"/>
      <c r="AA958" s="65"/>
    </row>
    <row r="959" spans="1:27" ht="18.75" customHeight="1" x14ac:dyDescent="0.2">
      <c r="A959" s="65"/>
      <c r="B959" s="85"/>
      <c r="C959" s="65"/>
      <c r="D959" s="65"/>
      <c r="E959" s="66"/>
      <c r="F959" s="86"/>
      <c r="G959" s="66"/>
      <c r="H959" s="65"/>
      <c r="I959" s="66"/>
      <c r="J959" s="65"/>
      <c r="K959" s="66"/>
      <c r="L959" s="65"/>
      <c r="M959" s="66"/>
      <c r="N959" s="65"/>
      <c r="O959" s="66"/>
      <c r="P959" s="65"/>
      <c r="Q959" s="66"/>
      <c r="R959" s="65"/>
      <c r="S959" s="66"/>
      <c r="T959" s="65"/>
      <c r="U959" s="66"/>
      <c r="V959" s="65"/>
      <c r="W959" s="66"/>
      <c r="X959" s="65"/>
      <c r="Y959" s="66"/>
      <c r="Z959" s="65"/>
      <c r="AA959" s="65"/>
    </row>
    <row r="960" spans="1:27" ht="18.75" customHeight="1" x14ac:dyDescent="0.2">
      <c r="A960" s="65"/>
      <c r="B960" s="85"/>
      <c r="C960" s="65"/>
      <c r="D960" s="65"/>
      <c r="E960" s="66"/>
      <c r="F960" s="86"/>
      <c r="G960" s="66"/>
      <c r="H960" s="65"/>
      <c r="I960" s="66"/>
      <c r="J960" s="65"/>
      <c r="K960" s="66"/>
      <c r="L960" s="65"/>
      <c r="M960" s="66"/>
      <c r="N960" s="65"/>
      <c r="O960" s="66"/>
      <c r="P960" s="65"/>
      <c r="Q960" s="66"/>
      <c r="R960" s="65"/>
      <c r="S960" s="66"/>
      <c r="T960" s="65"/>
      <c r="U960" s="66"/>
      <c r="V960" s="65"/>
      <c r="W960" s="66"/>
      <c r="X960" s="65"/>
      <c r="Y960" s="66"/>
      <c r="Z960" s="65"/>
      <c r="AA960" s="65"/>
    </row>
    <row r="961" spans="1:27" ht="18.75" customHeight="1" x14ac:dyDescent="0.2">
      <c r="A961" s="65"/>
      <c r="B961" s="85"/>
      <c r="C961" s="65"/>
      <c r="D961" s="65"/>
      <c r="E961" s="66"/>
      <c r="F961" s="86"/>
      <c r="G961" s="66"/>
      <c r="H961" s="65"/>
      <c r="I961" s="66"/>
      <c r="J961" s="65"/>
      <c r="K961" s="66"/>
      <c r="L961" s="65"/>
      <c r="M961" s="66"/>
      <c r="N961" s="65"/>
      <c r="O961" s="66"/>
      <c r="P961" s="65"/>
      <c r="Q961" s="66"/>
      <c r="R961" s="65"/>
      <c r="S961" s="66"/>
      <c r="T961" s="65"/>
      <c r="U961" s="66"/>
      <c r="V961" s="65"/>
      <c r="W961" s="66"/>
      <c r="X961" s="65"/>
      <c r="Y961" s="66"/>
      <c r="Z961" s="65"/>
      <c r="AA961" s="65"/>
    </row>
    <row r="962" spans="1:27" ht="18.75" customHeight="1" x14ac:dyDescent="0.2">
      <c r="A962" s="65"/>
      <c r="B962" s="85"/>
      <c r="C962" s="65"/>
      <c r="D962" s="65"/>
      <c r="E962" s="66"/>
      <c r="F962" s="86"/>
      <c r="G962" s="66"/>
      <c r="H962" s="65"/>
      <c r="I962" s="66"/>
      <c r="J962" s="65"/>
      <c r="K962" s="66"/>
      <c r="L962" s="65"/>
      <c r="M962" s="66"/>
      <c r="N962" s="65"/>
      <c r="O962" s="66"/>
      <c r="P962" s="65"/>
      <c r="Q962" s="66"/>
      <c r="R962" s="65"/>
      <c r="S962" s="66"/>
      <c r="T962" s="65"/>
      <c r="U962" s="66"/>
      <c r="V962" s="65"/>
      <c r="W962" s="66"/>
      <c r="X962" s="65"/>
      <c r="Y962" s="66"/>
      <c r="Z962" s="65"/>
      <c r="AA962" s="65"/>
    </row>
    <row r="963" spans="1:27" ht="18.75" customHeight="1" x14ac:dyDescent="0.2">
      <c r="A963" s="65"/>
      <c r="B963" s="85"/>
      <c r="C963" s="65"/>
      <c r="D963" s="65"/>
      <c r="E963" s="66"/>
      <c r="F963" s="86"/>
      <c r="G963" s="66"/>
      <c r="H963" s="65"/>
      <c r="I963" s="66"/>
      <c r="J963" s="65"/>
      <c r="K963" s="66"/>
      <c r="L963" s="65"/>
      <c r="M963" s="66"/>
      <c r="N963" s="65"/>
      <c r="O963" s="66"/>
      <c r="P963" s="65"/>
      <c r="Q963" s="66"/>
      <c r="R963" s="65"/>
      <c r="S963" s="66"/>
      <c r="T963" s="65"/>
      <c r="U963" s="66"/>
      <c r="V963" s="65"/>
      <c r="W963" s="66"/>
      <c r="X963" s="65"/>
      <c r="Y963" s="66"/>
      <c r="Z963" s="65"/>
      <c r="AA963" s="65"/>
    </row>
    <row r="964" spans="1:27" ht="18.75" customHeight="1" x14ac:dyDescent="0.2">
      <c r="A964" s="65"/>
      <c r="B964" s="85"/>
      <c r="C964" s="65"/>
      <c r="D964" s="65"/>
      <c r="E964" s="66"/>
      <c r="F964" s="86"/>
      <c r="G964" s="66"/>
      <c r="H964" s="65"/>
      <c r="I964" s="66"/>
      <c r="J964" s="65"/>
      <c r="K964" s="66"/>
      <c r="L964" s="65"/>
      <c r="M964" s="66"/>
      <c r="N964" s="65"/>
      <c r="O964" s="66"/>
      <c r="P964" s="65"/>
      <c r="Q964" s="66"/>
      <c r="R964" s="65"/>
      <c r="S964" s="66"/>
      <c r="T964" s="65"/>
      <c r="U964" s="66"/>
      <c r="V964" s="65"/>
      <c r="W964" s="66"/>
      <c r="X964" s="65"/>
      <c r="Y964" s="66"/>
      <c r="Z964" s="65"/>
      <c r="AA964" s="65"/>
    </row>
    <row r="965" spans="1:27" ht="18.75" customHeight="1" x14ac:dyDescent="0.2">
      <c r="A965" s="65"/>
      <c r="B965" s="85"/>
      <c r="C965" s="65"/>
      <c r="D965" s="65"/>
      <c r="E965" s="66"/>
      <c r="F965" s="86"/>
      <c r="G965" s="66"/>
      <c r="H965" s="65"/>
      <c r="I965" s="66"/>
      <c r="J965" s="65"/>
      <c r="K965" s="66"/>
      <c r="L965" s="65"/>
      <c r="M965" s="66"/>
      <c r="N965" s="65"/>
      <c r="O965" s="66"/>
      <c r="P965" s="65"/>
      <c r="Q965" s="66"/>
      <c r="R965" s="65"/>
      <c r="S965" s="66"/>
      <c r="T965" s="65"/>
      <c r="U965" s="66"/>
      <c r="V965" s="65"/>
      <c r="W965" s="66"/>
      <c r="X965" s="65"/>
      <c r="Y965" s="66"/>
      <c r="Z965" s="65"/>
      <c r="AA965" s="65"/>
    </row>
    <row r="966" spans="1:27" ht="18.75" customHeight="1" x14ac:dyDescent="0.2">
      <c r="A966" s="65"/>
      <c r="B966" s="85"/>
      <c r="C966" s="65"/>
      <c r="D966" s="65"/>
      <c r="E966" s="66"/>
      <c r="F966" s="86"/>
      <c r="G966" s="66"/>
      <c r="H966" s="65"/>
      <c r="I966" s="66"/>
      <c r="J966" s="65"/>
      <c r="K966" s="66"/>
      <c r="L966" s="65"/>
      <c r="M966" s="66"/>
      <c r="N966" s="65"/>
      <c r="O966" s="66"/>
      <c r="P966" s="65"/>
      <c r="Q966" s="66"/>
      <c r="R966" s="65"/>
      <c r="S966" s="66"/>
      <c r="T966" s="65"/>
      <c r="U966" s="66"/>
      <c r="V966" s="65"/>
      <c r="W966" s="66"/>
      <c r="X966" s="65"/>
      <c r="Y966" s="66"/>
      <c r="Z966" s="65"/>
      <c r="AA966" s="65"/>
    </row>
    <row r="967" spans="1:27" ht="18.75" customHeight="1" x14ac:dyDescent="0.2">
      <c r="A967" s="65"/>
      <c r="B967" s="85"/>
      <c r="C967" s="65"/>
      <c r="D967" s="65"/>
      <c r="E967" s="66"/>
      <c r="F967" s="86"/>
      <c r="G967" s="66"/>
      <c r="H967" s="65"/>
      <c r="I967" s="66"/>
      <c r="J967" s="65"/>
      <c r="K967" s="66"/>
      <c r="L967" s="65"/>
      <c r="M967" s="66"/>
      <c r="N967" s="65"/>
      <c r="O967" s="66"/>
      <c r="P967" s="65"/>
      <c r="Q967" s="66"/>
      <c r="R967" s="65"/>
      <c r="S967" s="66"/>
      <c r="T967" s="65"/>
      <c r="U967" s="66"/>
      <c r="V967" s="65"/>
      <c r="W967" s="66"/>
      <c r="X967" s="65"/>
      <c r="Y967" s="66"/>
      <c r="Z967" s="65"/>
      <c r="AA967" s="65"/>
    </row>
    <row r="968" spans="1:27" ht="18.75" customHeight="1" x14ac:dyDescent="0.2">
      <c r="A968" s="65"/>
      <c r="B968" s="85"/>
      <c r="C968" s="65"/>
      <c r="D968" s="65"/>
      <c r="E968" s="66"/>
      <c r="F968" s="86"/>
      <c r="G968" s="66"/>
      <c r="H968" s="65"/>
      <c r="I968" s="66"/>
      <c r="J968" s="65"/>
      <c r="K968" s="66"/>
      <c r="L968" s="65"/>
      <c r="M968" s="66"/>
      <c r="N968" s="65"/>
      <c r="O968" s="66"/>
      <c r="P968" s="65"/>
      <c r="Q968" s="66"/>
      <c r="R968" s="65"/>
      <c r="S968" s="66"/>
      <c r="T968" s="65"/>
      <c r="U968" s="66"/>
      <c r="V968" s="65"/>
      <c r="W968" s="66"/>
      <c r="X968" s="65"/>
      <c r="Y968" s="66"/>
      <c r="Z968" s="65"/>
      <c r="AA968" s="65"/>
    </row>
    <row r="969" spans="1:27" ht="18.75" customHeight="1" x14ac:dyDescent="0.2">
      <c r="A969" s="65"/>
      <c r="B969" s="85"/>
      <c r="C969" s="65"/>
      <c r="D969" s="65"/>
      <c r="E969" s="66"/>
      <c r="F969" s="86"/>
      <c r="G969" s="66"/>
      <c r="H969" s="65"/>
      <c r="I969" s="66"/>
      <c r="J969" s="65"/>
      <c r="K969" s="66"/>
      <c r="L969" s="65"/>
      <c r="M969" s="66"/>
      <c r="N969" s="65"/>
      <c r="O969" s="66"/>
      <c r="P969" s="65"/>
      <c r="Q969" s="66"/>
      <c r="R969" s="65"/>
      <c r="S969" s="66"/>
      <c r="T969" s="65"/>
      <c r="U969" s="66"/>
      <c r="V969" s="65"/>
      <c r="W969" s="66"/>
      <c r="X969" s="65"/>
      <c r="Y969" s="66"/>
      <c r="Z969" s="65"/>
      <c r="AA969" s="65"/>
    </row>
    <row r="970" spans="1:27" ht="18.75" customHeight="1" x14ac:dyDescent="0.2">
      <c r="A970" s="65"/>
      <c r="B970" s="85"/>
      <c r="C970" s="65"/>
      <c r="D970" s="65"/>
      <c r="E970" s="66"/>
      <c r="F970" s="86"/>
      <c r="G970" s="66"/>
      <c r="H970" s="65"/>
      <c r="I970" s="66"/>
      <c r="J970" s="65"/>
      <c r="K970" s="66"/>
      <c r="L970" s="65"/>
      <c r="M970" s="66"/>
      <c r="N970" s="65"/>
      <c r="O970" s="66"/>
      <c r="P970" s="65"/>
      <c r="Q970" s="66"/>
      <c r="R970" s="65"/>
      <c r="S970" s="66"/>
      <c r="T970" s="65"/>
      <c r="U970" s="66"/>
      <c r="V970" s="65"/>
      <c r="W970" s="66"/>
      <c r="X970" s="65"/>
      <c r="Y970" s="66"/>
      <c r="Z970" s="65"/>
      <c r="AA970" s="65"/>
    </row>
    <row r="971" spans="1:27" ht="18.75" customHeight="1" x14ac:dyDescent="0.2">
      <c r="A971" s="65"/>
      <c r="B971" s="85"/>
      <c r="C971" s="65"/>
      <c r="D971" s="65"/>
      <c r="E971" s="66"/>
      <c r="F971" s="86"/>
      <c r="G971" s="66"/>
      <c r="H971" s="65"/>
      <c r="I971" s="66"/>
      <c r="J971" s="65"/>
      <c r="K971" s="66"/>
      <c r="L971" s="65"/>
      <c r="M971" s="66"/>
      <c r="N971" s="65"/>
      <c r="O971" s="66"/>
      <c r="P971" s="65"/>
      <c r="Q971" s="66"/>
      <c r="R971" s="65"/>
      <c r="S971" s="66"/>
      <c r="T971" s="65"/>
      <c r="U971" s="66"/>
      <c r="V971" s="65"/>
      <c r="W971" s="66"/>
      <c r="X971" s="65"/>
      <c r="Y971" s="66"/>
      <c r="Z971" s="65"/>
      <c r="AA971" s="65"/>
    </row>
    <row r="972" spans="1:27" ht="18.75" customHeight="1" x14ac:dyDescent="0.2">
      <c r="A972" s="65"/>
      <c r="B972" s="85"/>
      <c r="C972" s="65"/>
      <c r="D972" s="65"/>
      <c r="E972" s="66"/>
      <c r="F972" s="86"/>
      <c r="G972" s="66"/>
      <c r="H972" s="65"/>
      <c r="I972" s="66"/>
      <c r="J972" s="65"/>
      <c r="K972" s="66"/>
      <c r="L972" s="65"/>
      <c r="M972" s="66"/>
      <c r="N972" s="65"/>
      <c r="O972" s="66"/>
      <c r="P972" s="65"/>
      <c r="Q972" s="66"/>
      <c r="R972" s="65"/>
      <c r="S972" s="66"/>
      <c r="T972" s="65"/>
      <c r="U972" s="66"/>
      <c r="V972" s="65"/>
      <c r="W972" s="66"/>
      <c r="X972" s="65"/>
      <c r="Y972" s="66"/>
      <c r="Z972" s="65"/>
      <c r="AA972" s="65"/>
    </row>
    <row r="973" spans="1:27" ht="18.75" customHeight="1" x14ac:dyDescent="0.2">
      <c r="A973" s="65"/>
      <c r="B973" s="85"/>
      <c r="C973" s="65"/>
      <c r="D973" s="65"/>
      <c r="E973" s="66"/>
      <c r="F973" s="86"/>
      <c r="G973" s="66"/>
      <c r="H973" s="65"/>
      <c r="I973" s="66"/>
      <c r="J973" s="65"/>
      <c r="K973" s="66"/>
      <c r="L973" s="65"/>
      <c r="M973" s="66"/>
      <c r="N973" s="65"/>
      <c r="O973" s="66"/>
      <c r="P973" s="65"/>
      <c r="Q973" s="66"/>
      <c r="R973" s="65"/>
      <c r="S973" s="66"/>
      <c r="T973" s="65"/>
      <c r="U973" s="66"/>
      <c r="V973" s="65"/>
      <c r="W973" s="66"/>
      <c r="X973" s="65"/>
      <c r="Y973" s="66"/>
      <c r="Z973" s="65"/>
      <c r="AA973" s="65"/>
    </row>
    <row r="974" spans="1:27" ht="18.75" customHeight="1" x14ac:dyDescent="0.2">
      <c r="A974" s="65"/>
      <c r="B974" s="85"/>
      <c r="C974" s="65"/>
      <c r="D974" s="65"/>
      <c r="E974" s="66"/>
      <c r="F974" s="86"/>
      <c r="G974" s="66"/>
      <c r="H974" s="65"/>
      <c r="I974" s="66"/>
      <c r="J974" s="65"/>
      <c r="K974" s="66"/>
      <c r="L974" s="65"/>
      <c r="M974" s="66"/>
      <c r="N974" s="65"/>
      <c r="O974" s="66"/>
      <c r="P974" s="65"/>
      <c r="Q974" s="66"/>
      <c r="R974" s="65"/>
      <c r="S974" s="66"/>
      <c r="T974" s="65"/>
      <c r="U974" s="66"/>
      <c r="V974" s="65"/>
      <c r="W974" s="66"/>
      <c r="X974" s="65"/>
      <c r="Y974" s="66"/>
      <c r="Z974" s="65"/>
      <c r="AA974" s="65"/>
    </row>
    <row r="975" spans="1:27" ht="18.75" customHeight="1" x14ac:dyDescent="0.2">
      <c r="A975" s="65"/>
      <c r="B975" s="85"/>
      <c r="C975" s="65"/>
      <c r="D975" s="65"/>
      <c r="E975" s="66"/>
      <c r="F975" s="86"/>
      <c r="G975" s="66"/>
      <c r="H975" s="65"/>
      <c r="I975" s="66"/>
      <c r="J975" s="65"/>
      <c r="K975" s="66"/>
      <c r="L975" s="65"/>
      <c r="M975" s="66"/>
      <c r="N975" s="65"/>
      <c r="O975" s="66"/>
      <c r="P975" s="65"/>
      <c r="Q975" s="66"/>
      <c r="R975" s="65"/>
      <c r="S975" s="66"/>
      <c r="T975" s="65"/>
      <c r="U975" s="66"/>
      <c r="V975" s="65"/>
      <c r="W975" s="66"/>
      <c r="X975" s="65"/>
      <c r="Y975" s="66"/>
      <c r="Z975" s="65"/>
      <c r="AA975" s="65"/>
    </row>
    <row r="976" spans="1:27" ht="18.75" customHeight="1" x14ac:dyDescent="0.2">
      <c r="A976" s="65"/>
      <c r="B976" s="85"/>
      <c r="C976" s="65"/>
      <c r="D976" s="65"/>
      <c r="E976" s="66"/>
      <c r="F976" s="86"/>
      <c r="G976" s="66"/>
      <c r="H976" s="65"/>
      <c r="I976" s="66"/>
      <c r="J976" s="65"/>
      <c r="K976" s="66"/>
      <c r="L976" s="65"/>
      <c r="M976" s="66"/>
      <c r="N976" s="65"/>
      <c r="O976" s="66"/>
      <c r="P976" s="65"/>
      <c r="Q976" s="66"/>
      <c r="R976" s="65"/>
      <c r="S976" s="66"/>
      <c r="T976" s="65"/>
      <c r="U976" s="66"/>
      <c r="V976" s="65"/>
      <c r="W976" s="66"/>
      <c r="X976" s="65"/>
      <c r="Y976" s="66"/>
      <c r="Z976" s="65"/>
      <c r="AA976" s="65"/>
    </row>
    <row r="977" spans="1:27" ht="18.75" customHeight="1" x14ac:dyDescent="0.2">
      <c r="A977" s="65"/>
      <c r="B977" s="85"/>
      <c r="C977" s="65"/>
      <c r="D977" s="65"/>
      <c r="E977" s="66"/>
      <c r="F977" s="86"/>
      <c r="G977" s="66"/>
      <c r="H977" s="65"/>
      <c r="I977" s="66"/>
      <c r="J977" s="65"/>
      <c r="K977" s="66"/>
      <c r="L977" s="65"/>
      <c r="M977" s="66"/>
      <c r="N977" s="65"/>
      <c r="O977" s="66"/>
      <c r="P977" s="65"/>
      <c r="Q977" s="66"/>
      <c r="R977" s="65"/>
      <c r="S977" s="66"/>
      <c r="T977" s="65"/>
      <c r="U977" s="66"/>
      <c r="V977" s="65"/>
      <c r="W977" s="66"/>
      <c r="X977" s="65"/>
      <c r="Y977" s="66"/>
      <c r="Z977" s="65"/>
      <c r="AA977" s="65"/>
    </row>
    <row r="978" spans="1:27" ht="18.75" customHeight="1" x14ac:dyDescent="0.2">
      <c r="A978" s="65"/>
      <c r="B978" s="85"/>
      <c r="C978" s="65"/>
      <c r="D978" s="65"/>
      <c r="E978" s="66"/>
      <c r="F978" s="86"/>
      <c r="G978" s="66"/>
      <c r="H978" s="65"/>
      <c r="I978" s="66"/>
      <c r="J978" s="65"/>
      <c r="K978" s="66"/>
      <c r="L978" s="65"/>
      <c r="M978" s="66"/>
      <c r="N978" s="65"/>
      <c r="O978" s="66"/>
      <c r="P978" s="65"/>
      <c r="Q978" s="66"/>
      <c r="R978" s="65"/>
      <c r="S978" s="66"/>
      <c r="T978" s="65"/>
      <c r="U978" s="66"/>
      <c r="V978" s="65"/>
      <c r="W978" s="66"/>
      <c r="X978" s="65"/>
      <c r="Y978" s="66"/>
      <c r="Z978" s="65"/>
      <c r="AA978" s="65"/>
    </row>
    <row r="979" spans="1:27" ht="18.75" customHeight="1" x14ac:dyDescent="0.2">
      <c r="A979" s="65"/>
      <c r="B979" s="85"/>
      <c r="C979" s="65"/>
      <c r="D979" s="65"/>
      <c r="E979" s="66"/>
      <c r="F979" s="86"/>
      <c r="G979" s="66"/>
      <c r="H979" s="65"/>
      <c r="I979" s="66"/>
      <c r="J979" s="65"/>
      <c r="K979" s="66"/>
      <c r="L979" s="65"/>
      <c r="M979" s="66"/>
      <c r="N979" s="65"/>
      <c r="O979" s="66"/>
      <c r="P979" s="65"/>
      <c r="Q979" s="66"/>
      <c r="R979" s="65"/>
      <c r="S979" s="66"/>
      <c r="T979" s="65"/>
      <c r="U979" s="66"/>
      <c r="V979" s="65"/>
      <c r="W979" s="66"/>
      <c r="X979" s="65"/>
      <c r="Y979" s="66"/>
      <c r="Z979" s="65"/>
      <c r="AA979" s="65"/>
    </row>
    <row r="980" spans="1:27" ht="18.75" customHeight="1" x14ac:dyDescent="0.2">
      <c r="A980" s="65"/>
      <c r="B980" s="85"/>
      <c r="C980" s="65"/>
      <c r="D980" s="65"/>
      <c r="E980" s="66"/>
      <c r="F980" s="86"/>
      <c r="G980" s="66"/>
      <c r="H980" s="65"/>
      <c r="I980" s="66"/>
      <c r="J980" s="65"/>
      <c r="K980" s="66"/>
      <c r="L980" s="65"/>
      <c r="M980" s="66"/>
      <c r="N980" s="65"/>
      <c r="O980" s="66"/>
      <c r="P980" s="65"/>
      <c r="Q980" s="66"/>
      <c r="R980" s="65"/>
      <c r="S980" s="66"/>
      <c r="T980" s="65"/>
      <c r="U980" s="66"/>
      <c r="V980" s="65"/>
      <c r="W980" s="66"/>
      <c r="X980" s="65"/>
      <c r="Y980" s="66"/>
      <c r="Z980" s="65"/>
      <c r="AA980" s="65"/>
    </row>
    <row r="981" spans="1:27" ht="18.75" customHeight="1" x14ac:dyDescent="0.2">
      <c r="A981" s="65"/>
      <c r="B981" s="85"/>
      <c r="C981" s="65"/>
      <c r="D981" s="65"/>
      <c r="E981" s="66"/>
      <c r="F981" s="86"/>
      <c r="G981" s="66"/>
      <c r="H981" s="65"/>
      <c r="I981" s="66"/>
      <c r="J981" s="65"/>
      <c r="K981" s="66"/>
      <c r="L981" s="65"/>
      <c r="M981" s="66"/>
      <c r="N981" s="65"/>
      <c r="O981" s="66"/>
      <c r="P981" s="65"/>
      <c r="Q981" s="66"/>
      <c r="R981" s="65"/>
      <c r="S981" s="66"/>
      <c r="T981" s="65"/>
      <c r="U981" s="66"/>
      <c r="V981" s="65"/>
      <c r="W981" s="66"/>
      <c r="X981" s="65"/>
      <c r="Y981" s="66"/>
      <c r="Z981" s="65"/>
      <c r="AA981" s="65"/>
    </row>
    <row r="982" spans="1:27" ht="18.75" customHeight="1" x14ac:dyDescent="0.2">
      <c r="A982" s="65"/>
      <c r="B982" s="85"/>
      <c r="C982" s="65"/>
      <c r="D982" s="65"/>
      <c r="E982" s="66"/>
      <c r="F982" s="86"/>
      <c r="G982" s="66"/>
      <c r="H982" s="65"/>
      <c r="I982" s="66"/>
      <c r="J982" s="65"/>
      <c r="K982" s="66"/>
      <c r="L982" s="65"/>
      <c r="M982" s="66"/>
      <c r="N982" s="65"/>
      <c r="O982" s="66"/>
      <c r="P982" s="65"/>
      <c r="Q982" s="66"/>
      <c r="R982" s="65"/>
      <c r="S982" s="66"/>
      <c r="T982" s="65"/>
      <c r="U982" s="66"/>
      <c r="V982" s="65"/>
      <c r="W982" s="66"/>
      <c r="X982" s="65"/>
      <c r="Y982" s="66"/>
      <c r="Z982" s="65"/>
      <c r="AA982" s="65"/>
    </row>
    <row r="983" spans="1:27" ht="18.75" customHeight="1" x14ac:dyDescent="0.2">
      <c r="A983" s="65"/>
      <c r="B983" s="85"/>
      <c r="C983" s="65"/>
      <c r="D983" s="65"/>
      <c r="E983" s="66"/>
      <c r="F983" s="86"/>
      <c r="G983" s="66"/>
      <c r="H983" s="65"/>
      <c r="I983" s="66"/>
      <c r="J983" s="65"/>
      <c r="K983" s="66"/>
      <c r="L983" s="65"/>
      <c r="M983" s="66"/>
      <c r="N983" s="65"/>
      <c r="O983" s="66"/>
      <c r="P983" s="65"/>
      <c r="Q983" s="66"/>
      <c r="R983" s="65"/>
      <c r="S983" s="66"/>
      <c r="T983" s="65"/>
      <c r="U983" s="66"/>
      <c r="V983" s="65"/>
      <c r="W983" s="66"/>
      <c r="X983" s="65"/>
      <c r="Y983" s="66"/>
      <c r="Z983" s="65"/>
      <c r="AA983" s="65"/>
    </row>
    <row r="984" spans="1:27" ht="18.75" customHeight="1" x14ac:dyDescent="0.2">
      <c r="A984" s="65"/>
      <c r="B984" s="85"/>
      <c r="C984" s="65"/>
      <c r="D984" s="65"/>
      <c r="E984" s="66"/>
      <c r="F984" s="86"/>
      <c r="G984" s="66"/>
      <c r="H984" s="65"/>
      <c r="I984" s="66"/>
      <c r="J984" s="65"/>
      <c r="K984" s="66"/>
      <c r="L984" s="65"/>
      <c r="M984" s="66"/>
      <c r="N984" s="65"/>
      <c r="O984" s="66"/>
      <c r="P984" s="65"/>
      <c r="Q984" s="66"/>
      <c r="R984" s="65"/>
      <c r="S984" s="66"/>
      <c r="T984" s="65"/>
      <c r="U984" s="66"/>
      <c r="V984" s="65"/>
      <c r="W984" s="66"/>
      <c r="X984" s="65"/>
      <c r="Y984" s="66"/>
      <c r="Z984" s="65"/>
      <c r="AA984" s="65"/>
    </row>
    <row r="985" spans="1:27" ht="18.75" customHeight="1" x14ac:dyDescent="0.2">
      <c r="A985" s="65"/>
      <c r="B985" s="85"/>
      <c r="C985" s="65"/>
      <c r="D985" s="65"/>
      <c r="E985" s="66"/>
      <c r="F985" s="86"/>
      <c r="G985" s="66"/>
      <c r="H985" s="65"/>
      <c r="I985" s="66"/>
      <c r="J985" s="65"/>
      <c r="K985" s="66"/>
      <c r="L985" s="65"/>
      <c r="M985" s="66"/>
      <c r="N985" s="65"/>
      <c r="O985" s="66"/>
      <c r="P985" s="65"/>
      <c r="Q985" s="66"/>
      <c r="R985" s="65"/>
      <c r="S985" s="66"/>
      <c r="T985" s="65"/>
      <c r="U985" s="66"/>
      <c r="V985" s="65"/>
      <c r="W985" s="66"/>
      <c r="X985" s="65"/>
      <c r="Y985" s="66"/>
      <c r="Z985" s="65"/>
      <c r="AA985" s="65"/>
    </row>
    <row r="986" spans="1:27" ht="18.75" customHeight="1" x14ac:dyDescent="0.2">
      <c r="A986" s="65"/>
      <c r="B986" s="85"/>
      <c r="C986" s="65"/>
      <c r="D986" s="65"/>
      <c r="E986" s="66"/>
      <c r="F986" s="86"/>
      <c r="G986" s="66"/>
      <c r="H986" s="65"/>
      <c r="I986" s="66"/>
      <c r="J986" s="65"/>
      <c r="K986" s="66"/>
      <c r="L986" s="65"/>
      <c r="M986" s="66"/>
      <c r="N986" s="65"/>
      <c r="O986" s="66"/>
      <c r="P986" s="65"/>
      <c r="Q986" s="66"/>
      <c r="R986" s="65"/>
      <c r="S986" s="66"/>
      <c r="T986" s="65"/>
      <c r="U986" s="66"/>
      <c r="V986" s="65"/>
      <c r="W986" s="66"/>
      <c r="X986" s="65"/>
      <c r="Y986" s="66"/>
      <c r="Z986" s="65"/>
      <c r="AA986" s="65"/>
    </row>
    <row r="987" spans="1:27" ht="18.75" customHeight="1" x14ac:dyDescent="0.2">
      <c r="A987" s="65"/>
      <c r="B987" s="85"/>
      <c r="C987" s="65"/>
      <c r="D987" s="65"/>
      <c r="E987" s="66"/>
      <c r="F987" s="86"/>
      <c r="G987" s="66"/>
      <c r="H987" s="65"/>
      <c r="I987" s="66"/>
      <c r="J987" s="65"/>
      <c r="K987" s="66"/>
      <c r="L987" s="65"/>
      <c r="M987" s="66"/>
      <c r="N987" s="65"/>
      <c r="O987" s="66"/>
      <c r="P987" s="65"/>
      <c r="Q987" s="66"/>
      <c r="R987" s="65"/>
      <c r="S987" s="66"/>
      <c r="T987" s="65"/>
      <c r="U987" s="66"/>
      <c r="V987" s="65"/>
      <c r="W987" s="66"/>
      <c r="X987" s="65"/>
      <c r="Y987" s="66"/>
      <c r="Z987" s="65"/>
      <c r="AA987" s="65"/>
    </row>
    <row r="988" spans="1:27" ht="18.75" customHeight="1" x14ac:dyDescent="0.2">
      <c r="A988" s="65"/>
      <c r="B988" s="85"/>
      <c r="C988" s="65"/>
      <c r="D988" s="65"/>
      <c r="E988" s="66"/>
      <c r="F988" s="86"/>
      <c r="G988" s="66"/>
      <c r="H988" s="65"/>
      <c r="I988" s="66"/>
      <c r="J988" s="65"/>
      <c r="K988" s="66"/>
      <c r="L988" s="65"/>
      <c r="M988" s="66"/>
      <c r="N988" s="65"/>
      <c r="O988" s="66"/>
      <c r="P988" s="65"/>
      <c r="Q988" s="66"/>
      <c r="R988" s="65"/>
      <c r="S988" s="66"/>
      <c r="T988" s="65"/>
      <c r="U988" s="66"/>
      <c r="V988" s="65"/>
      <c r="W988" s="66"/>
      <c r="X988" s="65"/>
      <c r="Y988" s="66"/>
      <c r="Z988" s="65"/>
      <c r="AA988" s="65"/>
    </row>
    <row r="989" spans="1:27" ht="18.75" customHeight="1" x14ac:dyDescent="0.2">
      <c r="A989" s="65"/>
      <c r="B989" s="85"/>
      <c r="C989" s="65"/>
      <c r="D989" s="65"/>
      <c r="E989" s="66"/>
      <c r="F989" s="86"/>
      <c r="G989" s="66"/>
      <c r="H989" s="65"/>
      <c r="I989" s="66"/>
      <c r="J989" s="65"/>
      <c r="K989" s="66"/>
      <c r="L989" s="65"/>
      <c r="M989" s="66"/>
      <c r="N989" s="65"/>
      <c r="O989" s="66"/>
      <c r="P989" s="65"/>
      <c r="Q989" s="66"/>
      <c r="R989" s="65"/>
      <c r="S989" s="66"/>
      <c r="T989" s="65"/>
      <c r="U989" s="66"/>
      <c r="V989" s="65"/>
      <c r="W989" s="66"/>
      <c r="X989" s="65"/>
      <c r="Y989" s="66"/>
      <c r="Z989" s="65"/>
      <c r="AA989" s="65"/>
    </row>
    <row r="990" spans="1:27" ht="18.75" customHeight="1" x14ac:dyDescent="0.2">
      <c r="A990" s="65"/>
      <c r="B990" s="85"/>
      <c r="C990" s="65"/>
      <c r="D990" s="65"/>
      <c r="E990" s="66"/>
      <c r="F990" s="86"/>
      <c r="G990" s="66"/>
      <c r="H990" s="65"/>
      <c r="I990" s="66"/>
      <c r="J990" s="65"/>
      <c r="K990" s="66"/>
      <c r="L990" s="65"/>
      <c r="M990" s="66"/>
      <c r="N990" s="65"/>
      <c r="O990" s="66"/>
      <c r="P990" s="65"/>
      <c r="Q990" s="66"/>
      <c r="R990" s="65"/>
      <c r="S990" s="66"/>
      <c r="T990" s="65"/>
      <c r="U990" s="66"/>
      <c r="V990" s="65"/>
      <c r="W990" s="66"/>
      <c r="X990" s="65"/>
      <c r="Y990" s="66"/>
      <c r="Z990" s="65"/>
      <c r="AA990" s="65"/>
    </row>
    <row r="991" spans="1:27" ht="18.75" customHeight="1" x14ac:dyDescent="0.2">
      <c r="A991" s="65"/>
      <c r="B991" s="85"/>
      <c r="C991" s="65"/>
      <c r="D991" s="65"/>
      <c r="E991" s="66"/>
      <c r="F991" s="86"/>
      <c r="G991" s="66"/>
      <c r="H991" s="65"/>
      <c r="I991" s="66"/>
      <c r="J991" s="65"/>
      <c r="K991" s="66"/>
      <c r="L991" s="65"/>
      <c r="M991" s="66"/>
      <c r="N991" s="65"/>
      <c r="O991" s="66"/>
      <c r="P991" s="65"/>
      <c r="Q991" s="66"/>
      <c r="R991" s="65"/>
      <c r="S991" s="66"/>
      <c r="T991" s="65"/>
      <c r="U991" s="66"/>
      <c r="V991" s="65"/>
      <c r="W991" s="66"/>
      <c r="X991" s="65"/>
      <c r="Y991" s="66"/>
      <c r="Z991" s="65"/>
      <c r="AA991" s="65"/>
    </row>
    <row r="992" spans="1:27" ht="18.75" customHeight="1" x14ac:dyDescent="0.2">
      <c r="A992" s="65"/>
      <c r="B992" s="85"/>
      <c r="C992" s="65"/>
      <c r="D992" s="65"/>
      <c r="E992" s="66"/>
      <c r="F992" s="86"/>
      <c r="G992" s="66"/>
      <c r="H992" s="65"/>
      <c r="I992" s="66"/>
      <c r="J992" s="65"/>
      <c r="K992" s="66"/>
      <c r="L992" s="65"/>
      <c r="M992" s="66"/>
      <c r="N992" s="65"/>
      <c r="O992" s="66"/>
      <c r="P992" s="65"/>
      <c r="Q992" s="66"/>
      <c r="R992" s="65"/>
      <c r="S992" s="66"/>
      <c r="T992" s="65"/>
      <c r="U992" s="66"/>
      <c r="V992" s="65"/>
      <c r="W992" s="66"/>
      <c r="X992" s="65"/>
      <c r="Y992" s="66"/>
      <c r="Z992" s="65"/>
      <c r="AA992" s="65"/>
    </row>
    <row r="993" spans="1:27" ht="18.75" customHeight="1" x14ac:dyDescent="0.2">
      <c r="A993" s="65"/>
      <c r="B993" s="85"/>
      <c r="C993" s="65"/>
      <c r="D993" s="65"/>
      <c r="E993" s="66"/>
      <c r="F993" s="86"/>
      <c r="G993" s="66"/>
      <c r="H993" s="65"/>
      <c r="I993" s="66"/>
      <c r="J993" s="65"/>
      <c r="K993" s="66"/>
      <c r="L993" s="65"/>
      <c r="M993" s="66"/>
      <c r="N993" s="65"/>
      <c r="O993" s="66"/>
      <c r="P993" s="65"/>
      <c r="Q993" s="66"/>
      <c r="R993" s="65"/>
      <c r="S993" s="66"/>
      <c r="T993" s="65"/>
      <c r="U993" s="66"/>
      <c r="V993" s="65"/>
      <c r="W993" s="66"/>
      <c r="X993" s="65"/>
      <c r="Y993" s="66"/>
      <c r="Z993" s="65"/>
      <c r="AA993" s="65"/>
    </row>
    <row r="994" spans="1:27" ht="18.75" customHeight="1" x14ac:dyDescent="0.2">
      <c r="A994" s="65"/>
      <c r="B994" s="85"/>
      <c r="C994" s="65"/>
      <c r="D994" s="65"/>
      <c r="E994" s="66"/>
      <c r="F994" s="86"/>
      <c r="G994" s="66"/>
      <c r="H994" s="65"/>
      <c r="I994" s="66"/>
      <c r="J994" s="65"/>
      <c r="K994" s="66"/>
      <c r="L994" s="65"/>
      <c r="M994" s="66"/>
      <c r="N994" s="65"/>
      <c r="O994" s="66"/>
      <c r="P994" s="65"/>
      <c r="Q994" s="66"/>
      <c r="R994" s="65"/>
      <c r="S994" s="66"/>
      <c r="T994" s="65"/>
      <c r="U994" s="66"/>
      <c r="V994" s="65"/>
      <c r="W994" s="66"/>
      <c r="X994" s="65"/>
      <c r="Y994" s="66"/>
      <c r="Z994" s="65"/>
      <c r="AA994" s="65"/>
    </row>
    <row r="995" spans="1:27" ht="18.75" customHeight="1" x14ac:dyDescent="0.2">
      <c r="A995" s="65"/>
      <c r="B995" s="85"/>
      <c r="C995" s="65"/>
      <c r="D995" s="65"/>
      <c r="E995" s="66"/>
      <c r="F995" s="86"/>
      <c r="G995" s="66"/>
      <c r="H995" s="65"/>
      <c r="I995" s="66"/>
      <c r="J995" s="65"/>
      <c r="K995" s="66"/>
      <c r="L995" s="65"/>
      <c r="M995" s="66"/>
      <c r="N995" s="65"/>
      <c r="O995" s="66"/>
      <c r="P995" s="65"/>
      <c r="Q995" s="66"/>
      <c r="R995" s="65"/>
      <c r="S995" s="66"/>
      <c r="T995" s="65"/>
      <c r="U995" s="66"/>
      <c r="V995" s="65"/>
      <c r="W995" s="66"/>
      <c r="X995" s="65"/>
      <c r="Y995" s="66"/>
      <c r="Z995" s="65"/>
      <c r="AA995" s="65"/>
    </row>
    <row r="996" spans="1:27" ht="18.75" customHeight="1" x14ac:dyDescent="0.2">
      <c r="A996" s="65"/>
      <c r="B996" s="85"/>
      <c r="C996" s="65"/>
      <c r="D996" s="65"/>
      <c r="E996" s="66"/>
      <c r="F996" s="86"/>
      <c r="G996" s="66"/>
      <c r="H996" s="65"/>
      <c r="I996" s="66"/>
      <c r="J996" s="65"/>
      <c r="K996" s="66"/>
      <c r="L996" s="65"/>
      <c r="M996" s="66"/>
      <c r="N996" s="65"/>
      <c r="O996" s="66"/>
      <c r="P996" s="65"/>
      <c r="Q996" s="66"/>
      <c r="R996" s="65"/>
      <c r="S996" s="66"/>
      <c r="T996" s="65"/>
      <c r="U996" s="66"/>
      <c r="V996" s="65"/>
      <c r="W996" s="66"/>
      <c r="X996" s="65"/>
      <c r="Y996" s="66"/>
      <c r="Z996" s="65"/>
      <c r="AA996" s="65"/>
    </row>
    <row r="997" spans="1:27" ht="18.75" customHeight="1" x14ac:dyDescent="0.2">
      <c r="A997" s="65"/>
      <c r="B997" s="85"/>
      <c r="C997" s="65"/>
      <c r="D997" s="65"/>
      <c r="E997" s="66"/>
      <c r="F997" s="86"/>
      <c r="G997" s="66"/>
      <c r="H997" s="65"/>
      <c r="I997" s="66"/>
      <c r="J997" s="65"/>
      <c r="K997" s="66"/>
      <c r="L997" s="65"/>
      <c r="M997" s="66"/>
      <c r="N997" s="65"/>
      <c r="O997" s="66"/>
      <c r="P997" s="65"/>
      <c r="Q997" s="66"/>
      <c r="R997" s="65"/>
      <c r="S997" s="66"/>
      <c r="T997" s="65"/>
      <c r="U997" s="66"/>
      <c r="V997" s="65"/>
      <c r="W997" s="66"/>
      <c r="X997" s="65"/>
      <c r="Y997" s="66"/>
      <c r="Z997" s="65"/>
      <c r="AA997" s="65"/>
    </row>
  </sheetData>
  <mergeCells count="21">
    <mergeCell ref="B25:C25"/>
    <mergeCell ref="H5:I5"/>
    <mergeCell ref="J5:K5"/>
    <mergeCell ref="L5:M5"/>
    <mergeCell ref="N5:O5"/>
    <mergeCell ref="A8:B8"/>
    <mergeCell ref="A1:Y1"/>
    <mergeCell ref="P3:Q3"/>
    <mergeCell ref="A4:A6"/>
    <mergeCell ref="B4:B6"/>
    <mergeCell ref="C4:C6"/>
    <mergeCell ref="X5:Y5"/>
    <mergeCell ref="W3:Y3"/>
    <mergeCell ref="D4:Y4"/>
    <mergeCell ref="D5:E5"/>
    <mergeCell ref="F5:G5"/>
    <mergeCell ref="P5:Q5"/>
    <mergeCell ref="R5:S5"/>
    <mergeCell ref="T5:U5"/>
    <mergeCell ref="V5:W5"/>
    <mergeCell ref="A2:Y2"/>
  </mergeCells>
  <pageMargins left="1.0236220472440944" right="0.23622047244094491" top="0.74803149606299213" bottom="0.74803149606299213" header="0" footer="0"/>
  <pageSetup paperSize="9" scale="47" fitToHeight="0" orientation="landscape" r:id="rId1"/>
  <headerFooter>
    <oddHeader>&amp;C&amp;P/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2472-7993-4656-9DDD-44DF6EC1E2F8}">
  <sheetPr codeName="Sheet2"/>
  <dimension ref="A1:Z1000"/>
  <sheetViews>
    <sheetView workbookViewId="0"/>
  </sheetViews>
  <sheetFormatPr defaultColWidth="14.42578125" defaultRowHeight="15" customHeight="1" x14ac:dyDescent="0.25"/>
  <cols>
    <col min="1" max="1" width="6.5703125" customWidth="1"/>
    <col min="2" max="2" width="75.42578125" customWidth="1"/>
    <col min="3" max="3" width="17.42578125" customWidth="1"/>
    <col min="4" max="26" width="9.140625" customWidth="1"/>
  </cols>
  <sheetData>
    <row r="1" spans="1:26" ht="65.25" customHeight="1" x14ac:dyDescent="0.25">
      <c r="A1" s="4" t="s">
        <v>1</v>
      </c>
      <c r="B1" s="4" t="s">
        <v>34</v>
      </c>
      <c r="C1" s="4" t="s">
        <v>35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 x14ac:dyDescent="0.25">
      <c r="A2" s="6">
        <v>1</v>
      </c>
      <c r="B2" s="7" t="s">
        <v>36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25" customHeight="1" x14ac:dyDescent="0.25">
      <c r="A3" s="6">
        <v>2</v>
      </c>
      <c r="B3" s="7" t="s">
        <v>37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25" customHeight="1" x14ac:dyDescent="0.25">
      <c r="A4" s="6">
        <v>3</v>
      </c>
      <c r="B4" s="7" t="s">
        <v>38</v>
      </c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0.25" customHeight="1" x14ac:dyDescent="0.25">
      <c r="A5" s="6">
        <v>4</v>
      </c>
      <c r="B5" s="7" t="s">
        <v>39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0.25" customHeight="1" x14ac:dyDescent="0.25">
      <c r="A6" s="6">
        <v>5</v>
      </c>
      <c r="B6" s="7" t="s">
        <v>40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0.25" customHeight="1" x14ac:dyDescent="0.25">
      <c r="A7" s="6">
        <v>6</v>
      </c>
      <c r="B7" s="7" t="s">
        <v>41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0.25" customHeight="1" x14ac:dyDescent="0.25">
      <c r="A8" s="6">
        <v>7</v>
      </c>
      <c r="B8" s="7" t="s">
        <v>42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0.25" customHeight="1" x14ac:dyDescent="0.25">
      <c r="A9" s="6">
        <v>8</v>
      </c>
      <c r="B9" s="7" t="s">
        <v>43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0.25" customHeight="1" x14ac:dyDescent="0.25">
      <c r="A10" s="6">
        <v>9</v>
      </c>
      <c r="B10" s="7" t="s">
        <v>44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0.25" customHeight="1" x14ac:dyDescent="0.25">
      <c r="A11" s="6">
        <v>10</v>
      </c>
      <c r="B11" s="7" t="s">
        <v>45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0.25" customHeight="1" x14ac:dyDescent="0.25">
      <c r="A12" s="6">
        <v>11</v>
      </c>
      <c r="B12" s="7" t="s">
        <v>46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0.25" customHeight="1" x14ac:dyDescent="0.25">
      <c r="A13" s="6">
        <v>12</v>
      </c>
      <c r="B13" s="7" t="s">
        <v>47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0.25" customHeight="1" x14ac:dyDescent="0.25">
      <c r="A14" s="6">
        <v>13</v>
      </c>
      <c r="B14" s="7" t="s">
        <v>48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0.25" customHeight="1" x14ac:dyDescent="0.25">
      <c r="A15" s="6">
        <v>14</v>
      </c>
      <c r="B15" s="7" t="s">
        <v>49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0.25" customHeight="1" x14ac:dyDescent="0.25">
      <c r="A16" s="6">
        <v>15</v>
      </c>
      <c r="B16" s="7" t="s">
        <v>50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0.25" customHeight="1" x14ac:dyDescent="0.25">
      <c r="A17" s="6">
        <v>16</v>
      </c>
      <c r="B17" s="7" t="s">
        <v>51</v>
      </c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0.25" customHeight="1" x14ac:dyDescent="0.25">
      <c r="A18" s="6">
        <v>17</v>
      </c>
      <c r="B18" s="7" t="s">
        <v>52</v>
      </c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0.25" customHeight="1" x14ac:dyDescent="0.25">
      <c r="A19" s="6">
        <v>18</v>
      </c>
      <c r="B19" s="7" t="s">
        <v>53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0.25" customHeight="1" x14ac:dyDescent="0.25">
      <c r="A20" s="6">
        <v>19</v>
      </c>
      <c r="B20" s="7" t="s">
        <v>54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0.25" customHeight="1" x14ac:dyDescent="0.25">
      <c r="A21" s="6">
        <v>20</v>
      </c>
      <c r="B21" s="7" t="s">
        <v>55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0.25" customHeight="1" x14ac:dyDescent="0.25">
      <c r="A22" s="6">
        <v>21</v>
      </c>
      <c r="B22" s="7" t="s">
        <v>56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0.25" customHeight="1" x14ac:dyDescent="0.25">
      <c r="A23" s="6">
        <v>22</v>
      </c>
      <c r="B23" s="7" t="s">
        <v>57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0.25" customHeight="1" x14ac:dyDescent="0.25">
      <c r="A24" s="6">
        <v>23</v>
      </c>
      <c r="B24" s="7" t="s">
        <v>58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0.25" customHeight="1" x14ac:dyDescent="0.25">
      <c r="A25" s="6">
        <v>24</v>
      </c>
      <c r="B25" s="7" t="s">
        <v>59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0.25" customHeight="1" x14ac:dyDescent="0.25">
      <c r="A26" s="6">
        <v>25</v>
      </c>
      <c r="B26" s="7" t="s">
        <v>60</v>
      </c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0.25" customHeight="1" x14ac:dyDescent="0.25">
      <c r="A27" s="6">
        <v>26</v>
      </c>
      <c r="B27" s="7" t="s">
        <v>61</v>
      </c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0.25" customHeight="1" x14ac:dyDescent="0.25">
      <c r="A28" s="6">
        <v>27</v>
      </c>
      <c r="B28" s="7" t="s">
        <v>62</v>
      </c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0.25" customHeight="1" x14ac:dyDescent="0.25">
      <c r="A29" s="6">
        <v>28</v>
      </c>
      <c r="B29" s="7" t="s">
        <v>63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0.25" customHeight="1" x14ac:dyDescent="0.25">
      <c r="A30" s="6">
        <v>29</v>
      </c>
      <c r="B30" s="7" t="s">
        <v>64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0.25" customHeight="1" x14ac:dyDescent="0.25">
      <c r="A31" s="6">
        <v>30</v>
      </c>
      <c r="B31" s="7" t="s">
        <v>65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0.25" customHeight="1" x14ac:dyDescent="0.25">
      <c r="A32" s="6">
        <v>31</v>
      </c>
      <c r="B32" s="7" t="s">
        <v>66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2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2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scale="7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A9A2-FA1D-4F31-92BA-45BDC7A8EC94}">
  <sheetPr codeName="Sheet3"/>
  <dimension ref="A1:Z1000"/>
  <sheetViews>
    <sheetView workbookViewId="0"/>
  </sheetViews>
  <sheetFormatPr defaultColWidth="14.42578125" defaultRowHeight="15" customHeight="1" x14ac:dyDescent="0.25"/>
  <cols>
    <col min="1" max="1" width="6.28515625" customWidth="1"/>
    <col min="2" max="2" width="25.85546875" customWidth="1"/>
    <col min="3" max="3" width="28.140625" customWidth="1"/>
    <col min="4" max="4" width="12.7109375" customWidth="1"/>
    <col min="5" max="5" width="13.42578125" customWidth="1"/>
    <col min="6" max="7" width="14" customWidth="1"/>
    <col min="8" max="8" width="18.5703125" customWidth="1"/>
    <col min="9" max="9" width="15.85546875" customWidth="1"/>
    <col min="10" max="10" width="27.42578125" customWidth="1"/>
    <col min="11" max="26" width="9.140625" customWidth="1"/>
  </cols>
  <sheetData>
    <row r="1" spans="1:26" ht="18.75" customHeight="1" x14ac:dyDescent="0.25">
      <c r="A1" s="3"/>
      <c r="B1" s="1"/>
      <c r="C1" s="1"/>
      <c r="D1" s="1"/>
      <c r="E1" s="1"/>
      <c r="F1" s="1"/>
      <c r="G1" s="1"/>
      <c r="H1" s="108" t="s">
        <v>67</v>
      </c>
      <c r="I1" s="107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"/>
      <c r="B2" s="1"/>
      <c r="C2" s="1"/>
      <c r="D2" s="1"/>
      <c r="E2" s="1"/>
      <c r="F2" s="1"/>
      <c r="G2" s="1"/>
      <c r="H2" s="11" t="s">
        <v>68</v>
      </c>
      <c r="I2" s="11" t="s">
        <v>69</v>
      </c>
      <c r="J2" s="11" t="s">
        <v>70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3"/>
      <c r="B3" s="1"/>
      <c r="C3" s="1"/>
      <c r="D3" s="1"/>
      <c r="E3" s="1"/>
      <c r="F3" s="109" t="s">
        <v>71</v>
      </c>
      <c r="G3" s="107"/>
      <c r="H3" s="106">
        <v>39556044</v>
      </c>
      <c r="I3" s="107"/>
      <c r="J3" s="12">
        <v>35893200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 x14ac:dyDescent="0.25">
      <c r="A4" s="13" t="s">
        <v>1</v>
      </c>
      <c r="B4" s="13" t="s">
        <v>72</v>
      </c>
      <c r="C4" s="13" t="s">
        <v>73</v>
      </c>
      <c r="D4" s="4" t="s">
        <v>74</v>
      </c>
      <c r="E4" s="14"/>
      <c r="F4" s="13" t="s">
        <v>75</v>
      </c>
      <c r="G4" s="13" t="s">
        <v>76</v>
      </c>
      <c r="H4" s="15"/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6.25" customHeight="1" x14ac:dyDescent="0.25">
      <c r="A5" s="102">
        <v>1</v>
      </c>
      <c r="B5" s="105" t="s">
        <v>77</v>
      </c>
      <c r="C5" s="18" t="s">
        <v>78</v>
      </c>
      <c r="D5" s="19">
        <v>7.0000000000000007E-2</v>
      </c>
      <c r="E5" s="2"/>
      <c r="F5" s="20">
        <v>3.8600000000000002E-2</v>
      </c>
      <c r="G5" s="20">
        <f t="shared" ref="G5:G17" si="0">+J5</f>
        <v>5.430795860172468E-2</v>
      </c>
      <c r="H5" s="21">
        <v>1732759</v>
      </c>
      <c r="I5" s="21">
        <v>415449</v>
      </c>
      <c r="J5" s="22">
        <f t="shared" ref="J5:J9" si="1">+(I5+H5)/$H$3</f>
        <v>5.430795860172468E-2</v>
      </c>
      <c r="K5" s="22">
        <f t="shared" ref="K5:K17" si="2">+(H5+I5)/$J$3</f>
        <v>5.9849999442791395E-2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 x14ac:dyDescent="0.25">
      <c r="A6" s="103"/>
      <c r="B6" s="103"/>
      <c r="C6" s="18" t="s">
        <v>79</v>
      </c>
      <c r="D6" s="19">
        <v>0.1</v>
      </c>
      <c r="E6" s="2"/>
      <c r="F6" s="20">
        <v>5.4300000000000001E-2</v>
      </c>
      <c r="G6" s="20">
        <f t="shared" si="0"/>
        <v>6.4201769014110718E-2</v>
      </c>
      <c r="H6" s="21">
        <v>1895990</v>
      </c>
      <c r="I6" s="21">
        <v>643578</v>
      </c>
      <c r="J6" s="22">
        <f t="shared" si="1"/>
        <v>6.4201769014110718E-2</v>
      </c>
      <c r="K6" s="22">
        <f t="shared" si="2"/>
        <v>7.0753457479411141E-2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25">
      <c r="A7" s="104"/>
      <c r="B7" s="104"/>
      <c r="C7" s="18" t="s">
        <v>80</v>
      </c>
      <c r="D7" s="19">
        <v>0.15</v>
      </c>
      <c r="E7" s="2"/>
      <c r="F7" s="20">
        <v>9.7199999999999995E-2</v>
      </c>
      <c r="G7" s="20">
        <f t="shared" si="0"/>
        <v>0.10560128308078533</v>
      </c>
      <c r="H7" s="21">
        <v>2512374</v>
      </c>
      <c r="I7" s="21">
        <v>1664795</v>
      </c>
      <c r="J7" s="22">
        <f t="shared" si="1"/>
        <v>0.10560128308078533</v>
      </c>
      <c r="K7" s="22">
        <f t="shared" si="2"/>
        <v>0.11637772614311345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25">
      <c r="A8" s="102">
        <v>2</v>
      </c>
      <c r="B8" s="105" t="s">
        <v>81</v>
      </c>
      <c r="C8" s="18" t="s">
        <v>82</v>
      </c>
      <c r="D8" s="19">
        <v>0.23</v>
      </c>
      <c r="E8" s="2"/>
      <c r="F8" s="20">
        <v>0.15939999999999999</v>
      </c>
      <c r="G8" s="20">
        <f t="shared" si="0"/>
        <v>0.17062740146613245</v>
      </c>
      <c r="H8" s="21">
        <v>4256422</v>
      </c>
      <c r="I8" s="21">
        <v>2492923</v>
      </c>
      <c r="J8" s="22">
        <f t="shared" si="1"/>
        <v>0.17062740146613245</v>
      </c>
      <c r="K8" s="22">
        <f t="shared" si="2"/>
        <v>0.18803965653661417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x14ac:dyDescent="0.25">
      <c r="A9" s="103"/>
      <c r="B9" s="103"/>
      <c r="C9" s="18" t="s">
        <v>83</v>
      </c>
      <c r="D9" s="19">
        <v>0.31</v>
      </c>
      <c r="E9" s="2"/>
      <c r="F9" s="20">
        <v>0.22339999999999999</v>
      </c>
      <c r="G9" s="20">
        <f t="shared" si="0"/>
        <v>0.25029263575131533</v>
      </c>
      <c r="H9" s="21">
        <v>5248015</v>
      </c>
      <c r="I9" s="21">
        <v>4652571.5126550002</v>
      </c>
      <c r="J9" s="22">
        <f t="shared" si="1"/>
        <v>0.25029263575131533</v>
      </c>
      <c r="K9" s="22">
        <f t="shared" si="2"/>
        <v>0.27583460133548976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x14ac:dyDescent="0.25">
      <c r="A10" s="104"/>
      <c r="B10" s="104"/>
      <c r="C10" s="18" t="s">
        <v>84</v>
      </c>
      <c r="D10" s="19">
        <v>0.4</v>
      </c>
      <c r="E10" s="2"/>
      <c r="F10" s="20">
        <v>0.32500000000000001</v>
      </c>
      <c r="G10" s="20">
        <f t="shared" si="0"/>
        <v>0.37486779517183266</v>
      </c>
      <c r="H10" s="106">
        <v>14828287</v>
      </c>
      <c r="I10" s="107"/>
      <c r="J10" s="22">
        <f t="shared" ref="J10:J17" si="3">+H10/$H$3</f>
        <v>0.37486779517183266</v>
      </c>
      <c r="K10" s="22">
        <f t="shared" si="2"/>
        <v>0.41312245773572709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 x14ac:dyDescent="0.25">
      <c r="A11" s="102">
        <v>3</v>
      </c>
      <c r="B11" s="105" t="s">
        <v>85</v>
      </c>
      <c r="C11" s="18" t="s">
        <v>86</v>
      </c>
      <c r="D11" s="19">
        <f t="shared" ref="D11:D13" si="4">+D10+$D$19</f>
        <v>0.47692307692307695</v>
      </c>
      <c r="E11" s="2"/>
      <c r="F11" s="20">
        <v>0.439</v>
      </c>
      <c r="G11" s="20">
        <f t="shared" si="0"/>
        <v>0.39883882220375727</v>
      </c>
      <c r="H11" s="106">
        <v>15776486</v>
      </c>
      <c r="I11" s="107"/>
      <c r="J11" s="22">
        <f t="shared" si="3"/>
        <v>0.39883882220375727</v>
      </c>
      <c r="K11" s="22">
        <f t="shared" si="2"/>
        <v>0.43953968996913062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25" customHeight="1" x14ac:dyDescent="0.25">
      <c r="A12" s="103"/>
      <c r="B12" s="103"/>
      <c r="C12" s="18" t="s">
        <v>87</v>
      </c>
      <c r="D12" s="19">
        <f t="shared" si="4"/>
        <v>0.55384615384615388</v>
      </c>
      <c r="E12" s="2"/>
      <c r="F12" s="20">
        <v>0.46300000000000002</v>
      </c>
      <c r="G12" s="20">
        <f t="shared" si="0"/>
        <v>0.54983660651201627</v>
      </c>
      <c r="H12" s="106">
        <v>21749361</v>
      </c>
      <c r="I12" s="107"/>
      <c r="J12" s="22">
        <f t="shared" si="3"/>
        <v>0.54983660651201627</v>
      </c>
      <c r="K12" s="22">
        <f t="shared" si="2"/>
        <v>0.60594655812242992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25" customHeight="1" x14ac:dyDescent="0.25">
      <c r="A13" s="104"/>
      <c r="B13" s="104"/>
      <c r="C13" s="18" t="s">
        <v>88</v>
      </c>
      <c r="D13" s="19">
        <f t="shared" si="4"/>
        <v>0.63076923076923075</v>
      </c>
      <c r="E13" s="2"/>
      <c r="F13" s="20">
        <v>0.5</v>
      </c>
      <c r="G13" s="20">
        <f t="shared" si="0"/>
        <v>0.60543776824598539</v>
      </c>
      <c r="H13" s="106">
        <v>23948723</v>
      </c>
      <c r="I13" s="107"/>
      <c r="J13" s="22">
        <f t="shared" si="3"/>
        <v>0.60543776824598539</v>
      </c>
      <c r="K13" s="22">
        <f t="shared" si="2"/>
        <v>0.66722173002128538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25">
      <c r="A14" s="102">
        <v>4</v>
      </c>
      <c r="B14" s="105" t="s">
        <v>89</v>
      </c>
      <c r="C14" s="18" t="s">
        <v>90</v>
      </c>
      <c r="D14" s="19">
        <v>0.72</v>
      </c>
      <c r="E14" s="2"/>
      <c r="F14" s="20">
        <v>0.54400000000000004</v>
      </c>
      <c r="G14" s="20">
        <f t="shared" si="0"/>
        <v>0.6593142125132635</v>
      </c>
      <c r="H14" s="106">
        <v>26079862</v>
      </c>
      <c r="I14" s="107"/>
      <c r="J14" s="22">
        <f t="shared" si="3"/>
        <v>0.6593142125132635</v>
      </c>
      <c r="K14" s="22">
        <f t="shared" si="2"/>
        <v>0.72659617977778523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 x14ac:dyDescent="0.25">
      <c r="A15" s="103"/>
      <c r="B15" s="103"/>
      <c r="C15" s="18" t="s">
        <v>91</v>
      </c>
      <c r="D15" s="19">
        <v>0.81</v>
      </c>
      <c r="E15" s="2"/>
      <c r="F15" s="20">
        <v>0.60599999999999998</v>
      </c>
      <c r="G15" s="20">
        <f t="shared" si="0"/>
        <v>0.80311731880973736</v>
      </c>
      <c r="H15" s="106">
        <v>31768144</v>
      </c>
      <c r="I15" s="107"/>
      <c r="J15" s="22">
        <f t="shared" si="3"/>
        <v>0.80311731880973736</v>
      </c>
      <c r="K15" s="22">
        <f t="shared" si="2"/>
        <v>0.88507416446569265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6.25" customHeight="1" x14ac:dyDescent="0.25">
      <c r="A16" s="104"/>
      <c r="B16" s="104"/>
      <c r="C16" s="18" t="s">
        <v>92</v>
      </c>
      <c r="D16" s="19">
        <v>0.92</v>
      </c>
      <c r="E16" s="2"/>
      <c r="F16" s="20"/>
      <c r="G16" s="20">
        <f t="shared" si="0"/>
        <v>0.91001271512388848</v>
      </c>
      <c r="H16" s="106">
        <v>35996503</v>
      </c>
      <c r="I16" s="107"/>
      <c r="J16" s="22">
        <f t="shared" si="3"/>
        <v>0.91001271512388848</v>
      </c>
      <c r="K16" s="22">
        <f t="shared" si="2"/>
        <v>1.0028780660403642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6.5" customHeight="1" x14ac:dyDescent="0.25">
      <c r="A17" s="13">
        <v>5</v>
      </c>
      <c r="B17" s="23" t="s">
        <v>93</v>
      </c>
      <c r="C17" s="18" t="s">
        <v>94</v>
      </c>
      <c r="D17" s="19">
        <v>1</v>
      </c>
      <c r="E17" s="2"/>
      <c r="F17" s="20"/>
      <c r="G17" s="20">
        <f t="shared" si="0"/>
        <v>0.99568591844017562</v>
      </c>
      <c r="H17" s="106">
        <v>39385396</v>
      </c>
      <c r="I17" s="107"/>
      <c r="J17" s="22">
        <f t="shared" si="3"/>
        <v>0.99568591844017562</v>
      </c>
      <c r="K17" s="22">
        <f t="shared" si="2"/>
        <v>1.0972940835590028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3"/>
      <c r="B19" s="1"/>
      <c r="C19" s="1"/>
      <c r="D19" s="24">
        <v>7.6923076923076927E-2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2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2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H17:I17"/>
    <mergeCell ref="H1:I1"/>
    <mergeCell ref="F3:G3"/>
    <mergeCell ref="H3:I3"/>
    <mergeCell ref="H11:I11"/>
    <mergeCell ref="H12:I12"/>
    <mergeCell ref="H13:I13"/>
    <mergeCell ref="H14:I14"/>
    <mergeCell ref="H15:I15"/>
    <mergeCell ref="A5:A7"/>
    <mergeCell ref="B5:B7"/>
    <mergeCell ref="B8:B10"/>
    <mergeCell ref="H10:I10"/>
    <mergeCell ref="H16:I16"/>
    <mergeCell ref="A8:A10"/>
    <mergeCell ref="A11:A13"/>
    <mergeCell ref="B11:B13"/>
    <mergeCell ref="A14:A16"/>
    <mergeCell ref="B14:B1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BB3D-4DEF-44A5-8CF4-3B336F08CC54}">
  <sheetPr codeName="Sheet4"/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25" t="s">
        <v>95</v>
      </c>
    </row>
    <row r="2" spans="1:1" x14ac:dyDescent="0.25">
      <c r="A2" s="25" t="s">
        <v>96</v>
      </c>
    </row>
    <row r="3" spans="1:1" x14ac:dyDescent="0.25">
      <c r="A3" s="25" t="s">
        <v>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0C37-C573-44E8-BCBD-0E6000F1CA1F}">
  <sheetPr codeName="Sheet5"/>
  <dimension ref="A1:Z1000"/>
  <sheetViews>
    <sheetView workbookViewId="0"/>
  </sheetViews>
  <sheetFormatPr defaultColWidth="14.42578125" defaultRowHeight="15" customHeight="1" x14ac:dyDescent="0.25"/>
  <cols>
    <col min="1" max="1" width="6.5703125" customWidth="1"/>
    <col min="2" max="2" width="7.85546875" customWidth="1"/>
    <col min="3" max="3" width="67.28515625" customWidth="1"/>
    <col min="4" max="4" width="16.5703125" hidden="1" customWidth="1"/>
    <col min="5" max="5" width="17" hidden="1" customWidth="1"/>
    <col min="6" max="6" width="18" hidden="1" customWidth="1"/>
    <col min="7" max="7" width="21.28515625" hidden="1" customWidth="1"/>
    <col min="8" max="8" width="17.85546875" hidden="1" customWidth="1"/>
    <col min="9" max="9" width="17.42578125" hidden="1" customWidth="1"/>
    <col min="10" max="10" width="17" customWidth="1"/>
    <col min="11" max="11" width="17.42578125" customWidth="1"/>
    <col min="12" max="12" width="37" customWidth="1"/>
    <col min="13" max="26" width="8.7109375" customWidth="1"/>
  </cols>
  <sheetData>
    <row r="1" spans="1:26" ht="39.75" customHeight="1" x14ac:dyDescent="0.3">
      <c r="A1" s="112" t="s">
        <v>98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31.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4" customHeight="1" x14ac:dyDescent="0.3">
      <c r="A3" s="17"/>
      <c r="B3" s="17"/>
      <c r="C3" s="1"/>
      <c r="D3" s="1"/>
      <c r="E3" s="27"/>
      <c r="F3" s="27"/>
      <c r="G3" s="3"/>
      <c r="H3" s="28"/>
      <c r="I3" s="1"/>
      <c r="J3" s="1"/>
      <c r="K3" s="1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3" customHeight="1" x14ac:dyDescent="0.25">
      <c r="A4" s="102" t="s">
        <v>1</v>
      </c>
      <c r="B4" s="114" t="s">
        <v>99</v>
      </c>
      <c r="C4" s="114" t="s">
        <v>100</v>
      </c>
      <c r="D4" s="114" t="s">
        <v>101</v>
      </c>
      <c r="E4" s="115" t="s">
        <v>102</v>
      </c>
      <c r="F4" s="107"/>
      <c r="G4" s="109" t="s">
        <v>103</v>
      </c>
      <c r="H4" s="116"/>
      <c r="I4" s="107"/>
      <c r="J4" s="117" t="s">
        <v>104</v>
      </c>
      <c r="K4" s="11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33" customHeight="1" x14ac:dyDescent="0.25">
      <c r="A5" s="103"/>
      <c r="B5" s="103"/>
      <c r="C5" s="103"/>
      <c r="D5" s="103"/>
      <c r="E5" s="121" t="s">
        <v>105</v>
      </c>
      <c r="F5" s="121" t="s">
        <v>106</v>
      </c>
      <c r="G5" s="114" t="s">
        <v>105</v>
      </c>
      <c r="H5" s="109" t="s">
        <v>106</v>
      </c>
      <c r="I5" s="107"/>
      <c r="J5" s="119"/>
      <c r="K5" s="120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3" customHeight="1" x14ac:dyDescent="0.25">
      <c r="A6" s="103"/>
      <c r="B6" s="103"/>
      <c r="C6" s="103"/>
      <c r="D6" s="103"/>
      <c r="E6" s="103"/>
      <c r="F6" s="103"/>
      <c r="G6" s="103"/>
      <c r="H6" s="114" t="s">
        <v>107</v>
      </c>
      <c r="I6" s="114" t="s">
        <v>108</v>
      </c>
      <c r="J6" s="110" t="s">
        <v>109</v>
      </c>
      <c r="K6" s="111" t="s">
        <v>110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16.2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30.75" customHeight="1" x14ac:dyDescent="0.25">
      <c r="A8" s="30"/>
      <c r="B8" s="31"/>
      <c r="C8" s="32"/>
      <c r="D8" s="32"/>
      <c r="E8" s="33"/>
      <c r="F8" s="33"/>
      <c r="G8" s="32"/>
      <c r="H8" s="34"/>
      <c r="I8" s="32"/>
      <c r="J8" s="35">
        <f>SUM(J9:J17)</f>
        <v>18342.682000000001</v>
      </c>
      <c r="K8" s="32"/>
      <c r="L8" s="36" t="e">
        <f>+J8+#REF!</f>
        <v>#REF!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6.75" customHeight="1" x14ac:dyDescent="0.3">
      <c r="A9" s="38">
        <v>1</v>
      </c>
      <c r="B9" s="39">
        <v>1</v>
      </c>
      <c r="C9" s="40" t="s">
        <v>111</v>
      </c>
      <c r="D9" s="41"/>
      <c r="E9" s="42"/>
      <c r="F9" s="43"/>
      <c r="G9" s="6"/>
      <c r="H9" s="8">
        <v>4483.7389999999996</v>
      </c>
      <c r="I9" s="44"/>
      <c r="J9" s="45">
        <v>3828.7240000000002</v>
      </c>
      <c r="K9" s="46"/>
      <c r="L9" s="47" t="e">
        <f>+L8-[1]PL01_DATP!$T$1064</f>
        <v>#REF!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49.5" customHeight="1" x14ac:dyDescent="0.3">
      <c r="A10" s="39">
        <v>1</v>
      </c>
      <c r="B10" s="39">
        <v>1</v>
      </c>
      <c r="C10" s="48" t="s">
        <v>112</v>
      </c>
      <c r="D10" s="49"/>
      <c r="E10" s="50"/>
      <c r="F10" s="51"/>
      <c r="G10" s="52"/>
      <c r="H10" s="53">
        <v>9811</v>
      </c>
      <c r="I10" s="54"/>
      <c r="J10" s="45">
        <v>7423.6720000000005</v>
      </c>
      <c r="K10" s="4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48" customHeight="1" x14ac:dyDescent="0.3">
      <c r="A11" s="38">
        <v>1</v>
      </c>
      <c r="B11" s="39">
        <v>1</v>
      </c>
      <c r="C11" s="41" t="s">
        <v>113</v>
      </c>
      <c r="D11" s="41"/>
      <c r="E11" s="55"/>
      <c r="F11" s="56"/>
      <c r="G11" s="57"/>
      <c r="H11" s="58">
        <v>8693.0290000000005</v>
      </c>
      <c r="I11" s="59"/>
      <c r="J11" s="45">
        <v>403.029</v>
      </c>
      <c r="K11" s="60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54.75" customHeight="1" x14ac:dyDescent="0.3">
      <c r="A12" s="38">
        <v>2</v>
      </c>
      <c r="B12" s="39">
        <v>1</v>
      </c>
      <c r="C12" s="41" t="s">
        <v>114</v>
      </c>
      <c r="D12" s="41"/>
      <c r="E12" s="55"/>
      <c r="F12" s="56"/>
      <c r="G12" s="57"/>
      <c r="H12" s="58">
        <v>4015.56</v>
      </c>
      <c r="I12" s="59"/>
      <c r="J12" s="45">
        <v>111.11499999999999</v>
      </c>
      <c r="K12" s="60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55.5" customHeight="1" x14ac:dyDescent="0.3">
      <c r="A13" s="38">
        <v>3</v>
      </c>
      <c r="B13" s="39">
        <v>1</v>
      </c>
      <c r="C13" s="41" t="s">
        <v>115</v>
      </c>
      <c r="D13" s="41"/>
      <c r="E13" s="55"/>
      <c r="F13" s="56"/>
      <c r="G13" s="57"/>
      <c r="H13" s="58">
        <v>9598.6560000000009</v>
      </c>
      <c r="I13" s="59"/>
      <c r="J13" s="45">
        <v>1496.1279999999999</v>
      </c>
      <c r="K13" s="60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45" customHeight="1" x14ac:dyDescent="0.3">
      <c r="A14" s="38">
        <v>4</v>
      </c>
      <c r="B14" s="39">
        <v>1</v>
      </c>
      <c r="C14" s="41" t="s">
        <v>116</v>
      </c>
      <c r="D14" s="41"/>
      <c r="E14" s="55"/>
      <c r="F14" s="56"/>
      <c r="G14" s="57"/>
      <c r="H14" s="58">
        <v>14207.273999999999</v>
      </c>
      <c r="I14" s="59"/>
      <c r="J14" s="45">
        <v>100</v>
      </c>
      <c r="K14" s="60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57.75" customHeight="1" x14ac:dyDescent="0.3">
      <c r="A15" s="38">
        <v>5</v>
      </c>
      <c r="B15" s="39">
        <v>1</v>
      </c>
      <c r="C15" s="41" t="s">
        <v>117</v>
      </c>
      <c r="D15" s="41"/>
      <c r="E15" s="55"/>
      <c r="F15" s="56"/>
      <c r="G15" s="57"/>
      <c r="H15" s="58">
        <v>5130</v>
      </c>
      <c r="I15" s="59"/>
      <c r="J15" s="45">
        <v>973.92899999999997</v>
      </c>
      <c r="K15" s="60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70.5" customHeight="1" x14ac:dyDescent="0.3">
      <c r="A16" s="38">
        <v>6</v>
      </c>
      <c r="B16" s="39">
        <v>1</v>
      </c>
      <c r="C16" s="41" t="s">
        <v>118</v>
      </c>
      <c r="D16" s="41"/>
      <c r="E16" s="55"/>
      <c r="F16" s="56"/>
      <c r="G16" s="57"/>
      <c r="H16" s="58">
        <v>3170.962</v>
      </c>
      <c r="I16" s="59"/>
      <c r="J16" s="45">
        <v>2767</v>
      </c>
      <c r="K16" s="60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57" customHeight="1" x14ac:dyDescent="0.3">
      <c r="A17" s="38">
        <v>7</v>
      </c>
      <c r="B17" s="39">
        <v>1</v>
      </c>
      <c r="C17" s="41" t="s">
        <v>119</v>
      </c>
      <c r="D17" s="41"/>
      <c r="E17" s="55"/>
      <c r="F17" s="56"/>
      <c r="G17" s="57"/>
      <c r="H17" s="58">
        <v>1900</v>
      </c>
      <c r="I17" s="59"/>
      <c r="J17" s="45">
        <v>1239.085</v>
      </c>
      <c r="K17" s="60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51.75" customHeight="1" x14ac:dyDescent="0.3">
      <c r="A18" s="17"/>
      <c r="B18" s="17"/>
      <c r="C18" s="26"/>
      <c r="D18" s="26"/>
      <c r="E18" s="61"/>
      <c r="F18" s="61"/>
      <c r="G18" s="62"/>
      <c r="H18" s="63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1.75" customHeight="1" x14ac:dyDescent="0.3">
      <c r="A19" s="17"/>
      <c r="B19" s="17"/>
      <c r="C19" s="26"/>
      <c r="D19" s="26"/>
      <c r="E19" s="61"/>
      <c r="F19" s="61"/>
      <c r="G19" s="62"/>
      <c r="H19" s="63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90" customHeight="1" x14ac:dyDescent="0.3">
      <c r="A20" s="17"/>
      <c r="B20" s="17"/>
      <c r="C20" s="26"/>
      <c r="D20" s="26"/>
      <c r="E20" s="61"/>
      <c r="F20" s="61"/>
      <c r="G20" s="62"/>
      <c r="H20" s="63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48" customHeight="1" x14ac:dyDescent="0.3">
      <c r="A21" s="17"/>
      <c r="B21" s="17"/>
      <c r="C21" s="26"/>
      <c r="D21" s="26"/>
      <c r="E21" s="61"/>
      <c r="F21" s="61"/>
      <c r="G21" s="62"/>
      <c r="H21" s="63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90" customHeight="1" x14ac:dyDescent="0.3">
      <c r="A22" s="17"/>
      <c r="B22" s="17"/>
      <c r="C22" s="26"/>
      <c r="D22" s="26"/>
      <c r="E22" s="61"/>
      <c r="F22" s="61"/>
      <c r="G22" s="62"/>
      <c r="H22" s="63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8.75" customHeight="1" x14ac:dyDescent="0.3">
      <c r="A23" s="17"/>
      <c r="B23" s="17"/>
      <c r="C23" s="26"/>
      <c r="D23" s="26"/>
      <c r="E23" s="61"/>
      <c r="F23" s="61"/>
      <c r="G23" s="62"/>
      <c r="H23" s="6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8.75" customHeight="1" x14ac:dyDescent="0.3">
      <c r="A24" s="17"/>
      <c r="B24" s="17"/>
      <c r="C24" s="26"/>
      <c r="D24" s="26"/>
      <c r="E24" s="61"/>
      <c r="F24" s="61"/>
      <c r="G24" s="62"/>
      <c r="H24" s="63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8.75" customHeight="1" x14ac:dyDescent="0.3">
      <c r="A25" s="17"/>
      <c r="B25" s="17"/>
      <c r="C25" s="26"/>
      <c r="D25" s="26"/>
      <c r="E25" s="61"/>
      <c r="F25" s="61"/>
      <c r="G25" s="62"/>
      <c r="H25" s="63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8.75" customHeight="1" x14ac:dyDescent="0.3">
      <c r="A26" s="17"/>
      <c r="B26" s="17"/>
      <c r="C26" s="26"/>
      <c r="D26" s="26"/>
      <c r="E26" s="61"/>
      <c r="F26" s="61"/>
      <c r="G26" s="62"/>
      <c r="H26" s="63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8.75" customHeight="1" x14ac:dyDescent="0.3">
      <c r="A27" s="17"/>
      <c r="B27" s="17"/>
      <c r="C27" s="26"/>
      <c r="D27" s="26"/>
      <c r="E27" s="61"/>
      <c r="F27" s="61"/>
      <c r="G27" s="62"/>
      <c r="H27" s="63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8.75" customHeight="1" x14ac:dyDescent="0.3">
      <c r="A28" s="17"/>
      <c r="B28" s="17"/>
      <c r="C28" s="26"/>
      <c r="D28" s="26"/>
      <c r="E28" s="61"/>
      <c r="F28" s="61"/>
      <c r="G28" s="62"/>
      <c r="H28" s="63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8.75" customHeight="1" x14ac:dyDescent="0.3">
      <c r="A29" s="17"/>
      <c r="B29" s="17"/>
      <c r="C29" s="26"/>
      <c r="D29" s="26"/>
      <c r="E29" s="61"/>
      <c r="F29" s="61"/>
      <c r="G29" s="62"/>
      <c r="H29" s="63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8.75" customHeight="1" x14ac:dyDescent="0.3">
      <c r="A30" s="17"/>
      <c r="B30" s="17"/>
      <c r="C30" s="26"/>
      <c r="D30" s="26"/>
      <c r="E30" s="61"/>
      <c r="F30" s="61"/>
      <c r="G30" s="62"/>
      <c r="H30" s="63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8.75" customHeight="1" x14ac:dyDescent="0.3">
      <c r="A31" s="17"/>
      <c r="B31" s="17"/>
      <c r="C31" s="26"/>
      <c r="D31" s="26"/>
      <c r="E31" s="61"/>
      <c r="F31" s="61"/>
      <c r="G31" s="62"/>
      <c r="H31" s="63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8.75" customHeight="1" x14ac:dyDescent="0.3">
      <c r="A32" s="17"/>
      <c r="B32" s="17"/>
      <c r="C32" s="26"/>
      <c r="D32" s="26"/>
      <c r="E32" s="61"/>
      <c r="F32" s="61"/>
      <c r="G32" s="62"/>
      <c r="H32" s="63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8.75" customHeight="1" x14ac:dyDescent="0.3">
      <c r="A33" s="17"/>
      <c r="B33" s="17"/>
      <c r="C33" s="26"/>
      <c r="D33" s="26"/>
      <c r="E33" s="61"/>
      <c r="F33" s="61"/>
      <c r="G33" s="62"/>
      <c r="H33" s="63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8.75" customHeight="1" x14ac:dyDescent="0.3">
      <c r="A34" s="17"/>
      <c r="B34" s="17"/>
      <c r="C34" s="26"/>
      <c r="D34" s="26"/>
      <c r="E34" s="61"/>
      <c r="F34" s="61"/>
      <c r="G34" s="62"/>
      <c r="H34" s="6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8.75" customHeight="1" x14ac:dyDescent="0.3">
      <c r="A35" s="17"/>
      <c r="B35" s="17"/>
      <c r="C35" s="26"/>
      <c r="D35" s="26"/>
      <c r="E35" s="61"/>
      <c r="F35" s="61"/>
      <c r="G35" s="62"/>
      <c r="H35" s="6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8.75" customHeight="1" x14ac:dyDescent="0.3">
      <c r="A36" s="17"/>
      <c r="B36" s="17"/>
      <c r="C36" s="26"/>
      <c r="D36" s="26"/>
      <c r="E36" s="61"/>
      <c r="F36" s="61"/>
      <c r="G36" s="62"/>
      <c r="H36" s="6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8.75" customHeight="1" x14ac:dyDescent="0.3">
      <c r="A37" s="17"/>
      <c r="B37" s="17"/>
      <c r="C37" s="26"/>
      <c r="D37" s="26"/>
      <c r="E37" s="61"/>
      <c r="F37" s="61"/>
      <c r="G37" s="62"/>
      <c r="H37" s="63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8.75" customHeight="1" x14ac:dyDescent="0.3">
      <c r="A38" s="17"/>
      <c r="B38" s="17"/>
      <c r="C38" s="26"/>
      <c r="D38" s="26"/>
      <c r="E38" s="61"/>
      <c r="F38" s="61"/>
      <c r="G38" s="62"/>
      <c r="H38" s="6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8.75" customHeight="1" x14ac:dyDescent="0.3">
      <c r="A39" s="17"/>
      <c r="B39" s="17"/>
      <c r="C39" s="26"/>
      <c r="D39" s="26"/>
      <c r="E39" s="61"/>
      <c r="F39" s="61"/>
      <c r="G39" s="62"/>
      <c r="H39" s="63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8.75" customHeight="1" x14ac:dyDescent="0.3">
      <c r="A40" s="17"/>
      <c r="B40" s="17"/>
      <c r="C40" s="26"/>
      <c r="D40" s="26"/>
      <c r="E40" s="61"/>
      <c r="F40" s="61"/>
      <c r="G40" s="62"/>
      <c r="H40" s="63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8.75" customHeight="1" x14ac:dyDescent="0.3">
      <c r="A41" s="17"/>
      <c r="B41" s="17"/>
      <c r="C41" s="26"/>
      <c r="D41" s="26"/>
      <c r="E41" s="61"/>
      <c r="F41" s="61"/>
      <c r="G41" s="62"/>
      <c r="H41" s="6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8.75" customHeight="1" x14ac:dyDescent="0.3">
      <c r="A42" s="17"/>
      <c r="B42" s="17"/>
      <c r="C42" s="26"/>
      <c r="D42" s="26"/>
      <c r="E42" s="61"/>
      <c r="F42" s="61"/>
      <c r="G42" s="62"/>
      <c r="H42" s="6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8.75" customHeight="1" x14ac:dyDescent="0.3">
      <c r="A43" s="17"/>
      <c r="B43" s="17"/>
      <c r="C43" s="26"/>
      <c r="D43" s="26"/>
      <c r="E43" s="61"/>
      <c r="F43" s="61"/>
      <c r="G43" s="62"/>
      <c r="H43" s="6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8.75" customHeight="1" x14ac:dyDescent="0.3">
      <c r="A44" s="17"/>
      <c r="B44" s="17"/>
      <c r="C44" s="26"/>
      <c r="D44" s="26"/>
      <c r="E44" s="61"/>
      <c r="F44" s="61"/>
      <c r="G44" s="62"/>
      <c r="H44" s="63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8.75" customHeight="1" x14ac:dyDescent="0.3">
      <c r="A45" s="17"/>
      <c r="B45" s="17"/>
      <c r="C45" s="26"/>
      <c r="D45" s="26"/>
      <c r="E45" s="61"/>
      <c r="F45" s="61"/>
      <c r="G45" s="62"/>
      <c r="H45" s="63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8.75" customHeight="1" x14ac:dyDescent="0.3">
      <c r="A46" s="17"/>
      <c r="B46" s="17"/>
      <c r="C46" s="26"/>
      <c r="D46" s="26"/>
      <c r="E46" s="61"/>
      <c r="F46" s="61"/>
      <c r="G46" s="62"/>
      <c r="H46" s="63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8.75" customHeight="1" x14ac:dyDescent="0.3">
      <c r="A47" s="17"/>
      <c r="B47" s="17"/>
      <c r="C47" s="26"/>
      <c r="D47" s="26"/>
      <c r="E47" s="61"/>
      <c r="F47" s="61"/>
      <c r="G47" s="62"/>
      <c r="H47" s="63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8.75" customHeight="1" x14ac:dyDescent="0.3">
      <c r="A48" s="17"/>
      <c r="B48" s="17"/>
      <c r="C48" s="26"/>
      <c r="D48" s="26"/>
      <c r="E48" s="61"/>
      <c r="F48" s="61"/>
      <c r="G48" s="62"/>
      <c r="H48" s="63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8.75" customHeight="1" x14ac:dyDescent="0.3">
      <c r="A49" s="17"/>
      <c r="B49" s="17"/>
      <c r="C49" s="26"/>
      <c r="D49" s="26"/>
      <c r="E49" s="61"/>
      <c r="F49" s="61"/>
      <c r="G49" s="62"/>
      <c r="H49" s="63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8.75" customHeight="1" x14ac:dyDescent="0.3">
      <c r="A50" s="17"/>
      <c r="B50" s="17"/>
      <c r="C50" s="26"/>
      <c r="D50" s="26"/>
      <c r="E50" s="61"/>
      <c r="F50" s="61"/>
      <c r="G50" s="62"/>
      <c r="H50" s="63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8.75" customHeight="1" x14ac:dyDescent="0.3">
      <c r="A51" s="17"/>
      <c r="B51" s="17"/>
      <c r="C51" s="26"/>
      <c r="D51" s="26"/>
      <c r="E51" s="61"/>
      <c r="F51" s="61"/>
      <c r="G51" s="62"/>
      <c r="H51" s="63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8.75" customHeight="1" x14ac:dyDescent="0.3">
      <c r="A52" s="17"/>
      <c r="B52" s="17"/>
      <c r="C52" s="26"/>
      <c r="D52" s="26"/>
      <c r="E52" s="61"/>
      <c r="F52" s="61"/>
      <c r="G52" s="62"/>
      <c r="H52" s="63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8.75" customHeight="1" x14ac:dyDescent="0.3">
      <c r="A53" s="17"/>
      <c r="B53" s="17"/>
      <c r="C53" s="26"/>
      <c r="D53" s="26"/>
      <c r="E53" s="61"/>
      <c r="F53" s="61"/>
      <c r="G53" s="62"/>
      <c r="H53" s="63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8.75" customHeight="1" x14ac:dyDescent="0.3">
      <c r="A54" s="17"/>
      <c r="B54" s="17"/>
      <c r="C54" s="26"/>
      <c r="D54" s="26"/>
      <c r="E54" s="61"/>
      <c r="F54" s="61"/>
      <c r="G54" s="62"/>
      <c r="H54" s="63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8.75" customHeight="1" x14ac:dyDescent="0.3">
      <c r="A55" s="17"/>
      <c r="B55" s="17"/>
      <c r="C55" s="26"/>
      <c r="D55" s="26"/>
      <c r="E55" s="61"/>
      <c r="F55" s="61"/>
      <c r="G55" s="62"/>
      <c r="H55" s="63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8.75" customHeight="1" x14ac:dyDescent="0.3">
      <c r="A56" s="17"/>
      <c r="B56" s="17"/>
      <c r="C56" s="26"/>
      <c r="D56" s="26"/>
      <c r="E56" s="61"/>
      <c r="F56" s="61"/>
      <c r="G56" s="62"/>
      <c r="H56" s="63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8.75" customHeight="1" x14ac:dyDescent="0.3">
      <c r="A57" s="17"/>
      <c r="B57" s="17"/>
      <c r="C57" s="26"/>
      <c r="D57" s="26"/>
      <c r="E57" s="61"/>
      <c r="F57" s="61"/>
      <c r="G57" s="62"/>
      <c r="H57" s="63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8.75" customHeight="1" x14ac:dyDescent="0.3">
      <c r="A58" s="17"/>
      <c r="B58" s="17"/>
      <c r="C58" s="26"/>
      <c r="D58" s="26"/>
      <c r="E58" s="61"/>
      <c r="F58" s="61"/>
      <c r="G58" s="62"/>
      <c r="H58" s="63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8.75" customHeight="1" x14ac:dyDescent="0.3">
      <c r="A59" s="17"/>
      <c r="B59" s="17"/>
      <c r="C59" s="26"/>
      <c r="D59" s="26"/>
      <c r="E59" s="61"/>
      <c r="F59" s="61"/>
      <c r="G59" s="62"/>
      <c r="H59" s="63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8.75" customHeight="1" x14ac:dyDescent="0.3">
      <c r="A60" s="17"/>
      <c r="B60" s="17"/>
      <c r="C60" s="26"/>
      <c r="D60" s="26"/>
      <c r="E60" s="61"/>
      <c r="F60" s="61"/>
      <c r="G60" s="62"/>
      <c r="H60" s="63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8.75" customHeight="1" x14ac:dyDescent="0.3">
      <c r="A61" s="17"/>
      <c r="B61" s="17"/>
      <c r="C61" s="26"/>
      <c r="D61" s="26"/>
      <c r="E61" s="61"/>
      <c r="F61" s="61"/>
      <c r="G61" s="62"/>
      <c r="H61" s="63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8.75" customHeight="1" x14ac:dyDescent="0.3">
      <c r="A62" s="17"/>
      <c r="B62" s="17"/>
      <c r="C62" s="26"/>
      <c r="D62" s="26"/>
      <c r="E62" s="61"/>
      <c r="F62" s="61"/>
      <c r="G62" s="62"/>
      <c r="H62" s="63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8.75" customHeight="1" x14ac:dyDescent="0.3">
      <c r="A63" s="17"/>
      <c r="B63" s="17"/>
      <c r="C63" s="26"/>
      <c r="D63" s="26"/>
      <c r="E63" s="61"/>
      <c r="F63" s="61"/>
      <c r="G63" s="62"/>
      <c r="H63" s="63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8.75" customHeight="1" x14ac:dyDescent="0.3">
      <c r="A64" s="17"/>
      <c r="B64" s="17"/>
      <c r="C64" s="26"/>
      <c r="D64" s="26"/>
      <c r="E64" s="61"/>
      <c r="F64" s="61"/>
      <c r="G64" s="62"/>
      <c r="H64" s="63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8.75" customHeight="1" x14ac:dyDescent="0.3">
      <c r="A65" s="17"/>
      <c r="B65" s="17"/>
      <c r="C65" s="26"/>
      <c r="D65" s="26"/>
      <c r="E65" s="61"/>
      <c r="F65" s="61"/>
      <c r="G65" s="62"/>
      <c r="H65" s="63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8.75" customHeight="1" x14ac:dyDescent="0.3">
      <c r="A66" s="17"/>
      <c r="B66" s="17"/>
      <c r="C66" s="26"/>
      <c r="D66" s="26"/>
      <c r="E66" s="61"/>
      <c r="F66" s="61"/>
      <c r="G66" s="62"/>
      <c r="H66" s="6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8.75" customHeight="1" x14ac:dyDescent="0.3">
      <c r="A67" s="17"/>
      <c r="B67" s="17"/>
      <c r="C67" s="26"/>
      <c r="D67" s="26"/>
      <c r="E67" s="61"/>
      <c r="F67" s="61"/>
      <c r="G67" s="62"/>
      <c r="H67" s="63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8.75" customHeight="1" x14ac:dyDescent="0.3">
      <c r="A68" s="17"/>
      <c r="B68" s="17"/>
      <c r="C68" s="26"/>
      <c r="D68" s="26"/>
      <c r="E68" s="61"/>
      <c r="F68" s="61"/>
      <c r="G68" s="62"/>
      <c r="H68" s="63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8.75" customHeight="1" x14ac:dyDescent="0.3">
      <c r="A69" s="17"/>
      <c r="B69" s="17"/>
      <c r="C69" s="26"/>
      <c r="D69" s="26"/>
      <c r="E69" s="61"/>
      <c r="F69" s="61"/>
      <c r="G69" s="62"/>
      <c r="H69" s="63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8.75" customHeight="1" x14ac:dyDescent="0.3">
      <c r="A70" s="17"/>
      <c r="B70" s="17"/>
      <c r="C70" s="26"/>
      <c r="D70" s="26"/>
      <c r="E70" s="61"/>
      <c r="F70" s="61"/>
      <c r="G70" s="62"/>
      <c r="H70" s="63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8.75" customHeight="1" x14ac:dyDescent="0.3">
      <c r="A71" s="17"/>
      <c r="B71" s="17"/>
      <c r="C71" s="26"/>
      <c r="D71" s="26"/>
      <c r="E71" s="61"/>
      <c r="F71" s="61"/>
      <c r="G71" s="62"/>
      <c r="H71" s="63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8.75" customHeight="1" x14ac:dyDescent="0.3">
      <c r="A72" s="17"/>
      <c r="B72" s="17"/>
      <c r="C72" s="26"/>
      <c r="D72" s="26"/>
      <c r="E72" s="61"/>
      <c r="F72" s="61"/>
      <c r="G72" s="62"/>
      <c r="H72" s="63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8.75" customHeight="1" x14ac:dyDescent="0.3">
      <c r="A73" s="17"/>
      <c r="B73" s="17"/>
      <c r="C73" s="26"/>
      <c r="D73" s="26"/>
      <c r="E73" s="61"/>
      <c r="F73" s="61"/>
      <c r="G73" s="62"/>
      <c r="H73" s="63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8.75" customHeight="1" x14ac:dyDescent="0.3">
      <c r="A74" s="17"/>
      <c r="B74" s="17"/>
      <c r="C74" s="26"/>
      <c r="D74" s="26"/>
      <c r="E74" s="61"/>
      <c r="F74" s="61"/>
      <c r="G74" s="62"/>
      <c r="H74" s="63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8.75" customHeight="1" x14ac:dyDescent="0.3">
      <c r="A75" s="17"/>
      <c r="B75" s="17"/>
      <c r="C75" s="26"/>
      <c r="D75" s="26"/>
      <c r="E75" s="61"/>
      <c r="F75" s="61"/>
      <c r="G75" s="62"/>
      <c r="H75" s="63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8.75" customHeight="1" x14ac:dyDescent="0.3">
      <c r="A76" s="17"/>
      <c r="B76" s="17"/>
      <c r="C76" s="26"/>
      <c r="D76" s="26"/>
      <c r="E76" s="61"/>
      <c r="F76" s="61"/>
      <c r="G76" s="62"/>
      <c r="H76" s="63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8.75" customHeight="1" x14ac:dyDescent="0.3">
      <c r="A77" s="17"/>
      <c r="B77" s="17"/>
      <c r="C77" s="26"/>
      <c r="D77" s="26"/>
      <c r="E77" s="61"/>
      <c r="F77" s="61"/>
      <c r="G77" s="62"/>
      <c r="H77" s="63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8.75" customHeight="1" x14ac:dyDescent="0.3">
      <c r="A78" s="17"/>
      <c r="B78" s="17"/>
      <c r="C78" s="26"/>
      <c r="D78" s="26"/>
      <c r="E78" s="61"/>
      <c r="F78" s="61"/>
      <c r="G78" s="62"/>
      <c r="H78" s="63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8.75" customHeight="1" x14ac:dyDescent="0.3">
      <c r="A79" s="17"/>
      <c r="B79" s="17"/>
      <c r="C79" s="26"/>
      <c r="D79" s="26"/>
      <c r="E79" s="61"/>
      <c r="F79" s="61"/>
      <c r="G79" s="62"/>
      <c r="H79" s="63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8.75" customHeight="1" x14ac:dyDescent="0.3">
      <c r="A80" s="17"/>
      <c r="B80" s="17"/>
      <c r="C80" s="26"/>
      <c r="D80" s="26"/>
      <c r="E80" s="61"/>
      <c r="F80" s="61"/>
      <c r="G80" s="62"/>
      <c r="H80" s="63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8.75" customHeight="1" x14ac:dyDescent="0.3">
      <c r="A81" s="17"/>
      <c r="B81" s="17"/>
      <c r="C81" s="26"/>
      <c r="D81" s="26"/>
      <c r="E81" s="61"/>
      <c r="F81" s="61"/>
      <c r="G81" s="62"/>
      <c r="H81" s="63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8.75" customHeight="1" x14ac:dyDescent="0.3">
      <c r="A82" s="17"/>
      <c r="B82" s="17"/>
      <c r="C82" s="26"/>
      <c r="D82" s="26"/>
      <c r="E82" s="61"/>
      <c r="F82" s="61"/>
      <c r="G82" s="62"/>
      <c r="H82" s="63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8.75" customHeight="1" x14ac:dyDescent="0.3">
      <c r="A83" s="17"/>
      <c r="B83" s="17"/>
      <c r="C83" s="26"/>
      <c r="D83" s="26"/>
      <c r="E83" s="61"/>
      <c r="F83" s="61"/>
      <c r="G83" s="62"/>
      <c r="H83" s="63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8.75" customHeight="1" x14ac:dyDescent="0.3">
      <c r="A84" s="17"/>
      <c r="B84" s="17"/>
      <c r="C84" s="26"/>
      <c r="D84" s="26"/>
      <c r="E84" s="61"/>
      <c r="F84" s="61"/>
      <c r="G84" s="62"/>
      <c r="H84" s="63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8.75" customHeight="1" x14ac:dyDescent="0.3">
      <c r="A85" s="17"/>
      <c r="B85" s="17"/>
      <c r="C85" s="26"/>
      <c r="D85" s="26"/>
      <c r="E85" s="61"/>
      <c r="F85" s="61"/>
      <c r="G85" s="62"/>
      <c r="H85" s="63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8.75" customHeight="1" x14ac:dyDescent="0.3">
      <c r="A86" s="17"/>
      <c r="B86" s="17"/>
      <c r="C86" s="26"/>
      <c r="D86" s="26"/>
      <c r="E86" s="61"/>
      <c r="F86" s="61"/>
      <c r="G86" s="62"/>
      <c r="H86" s="63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8.75" customHeight="1" x14ac:dyDescent="0.3">
      <c r="A87" s="17"/>
      <c r="B87" s="17"/>
      <c r="C87" s="26"/>
      <c r="D87" s="26"/>
      <c r="E87" s="61"/>
      <c r="F87" s="61"/>
      <c r="G87" s="62"/>
      <c r="H87" s="63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8.75" customHeight="1" x14ac:dyDescent="0.3">
      <c r="A88" s="17"/>
      <c r="B88" s="17"/>
      <c r="C88" s="26"/>
      <c r="D88" s="26"/>
      <c r="E88" s="61"/>
      <c r="F88" s="61"/>
      <c r="G88" s="62"/>
      <c r="H88" s="63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8.75" customHeight="1" x14ac:dyDescent="0.3">
      <c r="A89" s="17"/>
      <c r="B89" s="17"/>
      <c r="C89" s="26"/>
      <c r="D89" s="26"/>
      <c r="E89" s="61"/>
      <c r="F89" s="61"/>
      <c r="G89" s="62"/>
      <c r="H89" s="63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8.75" customHeight="1" x14ac:dyDescent="0.3">
      <c r="A90" s="17"/>
      <c r="B90" s="17"/>
      <c r="C90" s="26"/>
      <c r="D90" s="26"/>
      <c r="E90" s="61"/>
      <c r="F90" s="61"/>
      <c r="G90" s="62"/>
      <c r="H90" s="63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8.75" customHeight="1" x14ac:dyDescent="0.3">
      <c r="A91" s="17"/>
      <c r="B91" s="17"/>
      <c r="C91" s="26"/>
      <c r="D91" s="26"/>
      <c r="E91" s="61"/>
      <c r="F91" s="61"/>
      <c r="G91" s="62"/>
      <c r="H91" s="63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8.75" customHeight="1" x14ac:dyDescent="0.3">
      <c r="A92" s="17"/>
      <c r="B92" s="17"/>
      <c r="C92" s="26"/>
      <c r="D92" s="26"/>
      <c r="E92" s="61"/>
      <c r="F92" s="61"/>
      <c r="G92" s="62"/>
      <c r="H92" s="63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8.75" customHeight="1" x14ac:dyDescent="0.3">
      <c r="A93" s="17"/>
      <c r="B93" s="17"/>
      <c r="C93" s="26"/>
      <c r="D93" s="26"/>
      <c r="E93" s="61"/>
      <c r="F93" s="61"/>
      <c r="G93" s="62"/>
      <c r="H93" s="63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8.75" customHeight="1" x14ac:dyDescent="0.3">
      <c r="A94" s="17"/>
      <c r="B94" s="17"/>
      <c r="C94" s="26"/>
      <c r="D94" s="26"/>
      <c r="E94" s="61"/>
      <c r="F94" s="61"/>
      <c r="G94" s="62"/>
      <c r="H94" s="63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8.75" customHeight="1" x14ac:dyDescent="0.3">
      <c r="A95" s="17"/>
      <c r="B95" s="17"/>
      <c r="C95" s="26"/>
      <c r="D95" s="26"/>
      <c r="E95" s="61"/>
      <c r="F95" s="61"/>
      <c r="G95" s="62"/>
      <c r="H95" s="63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8.75" customHeight="1" x14ac:dyDescent="0.3">
      <c r="A96" s="17"/>
      <c r="B96" s="17"/>
      <c r="C96" s="26"/>
      <c r="D96" s="26"/>
      <c r="E96" s="61"/>
      <c r="F96" s="61"/>
      <c r="G96" s="62"/>
      <c r="H96" s="63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8.75" customHeight="1" x14ac:dyDescent="0.3">
      <c r="A97" s="17"/>
      <c r="B97" s="17"/>
      <c r="C97" s="26"/>
      <c r="D97" s="26"/>
      <c r="E97" s="61"/>
      <c r="F97" s="61"/>
      <c r="G97" s="62"/>
      <c r="H97" s="63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8.75" customHeight="1" x14ac:dyDescent="0.3">
      <c r="A98" s="17"/>
      <c r="B98" s="17"/>
      <c r="C98" s="26"/>
      <c r="D98" s="26"/>
      <c r="E98" s="61"/>
      <c r="F98" s="61"/>
      <c r="G98" s="62"/>
      <c r="H98" s="63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8.75" customHeight="1" x14ac:dyDescent="0.3">
      <c r="A99" s="17"/>
      <c r="B99" s="17"/>
      <c r="C99" s="26"/>
      <c r="D99" s="26"/>
      <c r="E99" s="61"/>
      <c r="F99" s="61"/>
      <c r="G99" s="62"/>
      <c r="H99" s="63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8.75" customHeight="1" x14ac:dyDescent="0.3">
      <c r="A100" s="17"/>
      <c r="B100" s="17"/>
      <c r="C100" s="26"/>
      <c r="D100" s="26"/>
      <c r="E100" s="61"/>
      <c r="F100" s="61"/>
      <c r="G100" s="62"/>
      <c r="H100" s="63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8.75" customHeight="1" x14ac:dyDescent="0.3">
      <c r="A101" s="17"/>
      <c r="B101" s="17"/>
      <c r="C101" s="26"/>
      <c r="D101" s="26"/>
      <c r="E101" s="61"/>
      <c r="F101" s="61"/>
      <c r="G101" s="62"/>
      <c r="H101" s="63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8.75" customHeight="1" x14ac:dyDescent="0.3">
      <c r="A102" s="17"/>
      <c r="B102" s="17"/>
      <c r="C102" s="26"/>
      <c r="D102" s="26"/>
      <c r="E102" s="61"/>
      <c r="F102" s="61"/>
      <c r="G102" s="62"/>
      <c r="H102" s="63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8.75" customHeight="1" x14ac:dyDescent="0.3">
      <c r="A103" s="17"/>
      <c r="B103" s="17"/>
      <c r="C103" s="26"/>
      <c r="D103" s="26"/>
      <c r="E103" s="61"/>
      <c r="F103" s="61"/>
      <c r="G103" s="62"/>
      <c r="H103" s="63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8.75" customHeight="1" x14ac:dyDescent="0.3">
      <c r="A104" s="17"/>
      <c r="B104" s="17"/>
      <c r="C104" s="26"/>
      <c r="D104" s="26"/>
      <c r="E104" s="61"/>
      <c r="F104" s="61"/>
      <c r="G104" s="62"/>
      <c r="H104" s="63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8.75" customHeight="1" x14ac:dyDescent="0.3">
      <c r="A105" s="17"/>
      <c r="B105" s="17"/>
      <c r="C105" s="26"/>
      <c r="D105" s="26"/>
      <c r="E105" s="61"/>
      <c r="F105" s="61"/>
      <c r="G105" s="62"/>
      <c r="H105" s="63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8.75" customHeight="1" x14ac:dyDescent="0.3">
      <c r="A106" s="17"/>
      <c r="B106" s="17"/>
      <c r="C106" s="26"/>
      <c r="D106" s="26"/>
      <c r="E106" s="61"/>
      <c r="F106" s="61"/>
      <c r="G106" s="62"/>
      <c r="H106" s="63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8.75" customHeight="1" x14ac:dyDescent="0.3">
      <c r="A107" s="17"/>
      <c r="B107" s="17"/>
      <c r="C107" s="26"/>
      <c r="D107" s="26"/>
      <c r="E107" s="61"/>
      <c r="F107" s="61"/>
      <c r="G107" s="62"/>
      <c r="H107" s="63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8.75" customHeight="1" x14ac:dyDescent="0.3">
      <c r="A108" s="17"/>
      <c r="B108" s="17"/>
      <c r="C108" s="26"/>
      <c r="D108" s="26"/>
      <c r="E108" s="61"/>
      <c r="F108" s="61"/>
      <c r="G108" s="62"/>
      <c r="H108" s="63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8.75" customHeight="1" x14ac:dyDescent="0.3">
      <c r="A109" s="17"/>
      <c r="B109" s="17"/>
      <c r="C109" s="26"/>
      <c r="D109" s="26"/>
      <c r="E109" s="61"/>
      <c r="F109" s="61"/>
      <c r="G109" s="62"/>
      <c r="H109" s="63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8.75" customHeight="1" x14ac:dyDescent="0.3">
      <c r="A110" s="17"/>
      <c r="B110" s="17"/>
      <c r="C110" s="26"/>
      <c r="D110" s="26"/>
      <c r="E110" s="61"/>
      <c r="F110" s="61"/>
      <c r="G110" s="62"/>
      <c r="H110" s="63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8.75" customHeight="1" x14ac:dyDescent="0.3">
      <c r="A111" s="17"/>
      <c r="B111" s="17"/>
      <c r="C111" s="26"/>
      <c r="D111" s="26"/>
      <c r="E111" s="61"/>
      <c r="F111" s="61"/>
      <c r="G111" s="62"/>
      <c r="H111" s="63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8.75" customHeight="1" x14ac:dyDescent="0.3">
      <c r="A112" s="17"/>
      <c r="B112" s="17"/>
      <c r="C112" s="26"/>
      <c r="D112" s="26"/>
      <c r="E112" s="61"/>
      <c r="F112" s="61"/>
      <c r="G112" s="62"/>
      <c r="H112" s="63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8.75" customHeight="1" x14ac:dyDescent="0.3">
      <c r="A113" s="17"/>
      <c r="B113" s="17"/>
      <c r="C113" s="26"/>
      <c r="D113" s="26"/>
      <c r="E113" s="61"/>
      <c r="F113" s="61"/>
      <c r="G113" s="62"/>
      <c r="H113" s="63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8.75" customHeight="1" x14ac:dyDescent="0.3">
      <c r="A114" s="17"/>
      <c r="B114" s="17"/>
      <c r="C114" s="26"/>
      <c r="D114" s="26"/>
      <c r="E114" s="61"/>
      <c r="F114" s="61"/>
      <c r="G114" s="62"/>
      <c r="H114" s="63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8.75" customHeight="1" x14ac:dyDescent="0.3">
      <c r="A115" s="17"/>
      <c r="B115" s="17"/>
      <c r="C115" s="26"/>
      <c r="D115" s="26"/>
      <c r="E115" s="61"/>
      <c r="F115" s="61"/>
      <c r="G115" s="62"/>
      <c r="H115" s="63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8.75" customHeight="1" x14ac:dyDescent="0.3">
      <c r="A116" s="17"/>
      <c r="B116" s="17"/>
      <c r="C116" s="26"/>
      <c r="D116" s="26"/>
      <c r="E116" s="61"/>
      <c r="F116" s="61"/>
      <c r="G116" s="62"/>
      <c r="H116" s="63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8.75" customHeight="1" x14ac:dyDescent="0.3">
      <c r="A117" s="17"/>
      <c r="B117" s="17"/>
      <c r="C117" s="26"/>
      <c r="D117" s="26"/>
      <c r="E117" s="61"/>
      <c r="F117" s="61"/>
      <c r="G117" s="62"/>
      <c r="H117" s="63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8.75" customHeight="1" x14ac:dyDescent="0.3">
      <c r="A118" s="17"/>
      <c r="B118" s="17"/>
      <c r="C118" s="26"/>
      <c r="D118" s="26"/>
      <c r="E118" s="61"/>
      <c r="F118" s="61"/>
      <c r="G118" s="62"/>
      <c r="H118" s="63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8.75" customHeight="1" x14ac:dyDescent="0.3">
      <c r="A119" s="17"/>
      <c r="B119" s="17"/>
      <c r="C119" s="26"/>
      <c r="D119" s="26"/>
      <c r="E119" s="61"/>
      <c r="F119" s="61"/>
      <c r="G119" s="62"/>
      <c r="H119" s="63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8.75" customHeight="1" x14ac:dyDescent="0.3">
      <c r="A120" s="17"/>
      <c r="B120" s="17"/>
      <c r="C120" s="26"/>
      <c r="D120" s="26"/>
      <c r="E120" s="61"/>
      <c r="F120" s="61"/>
      <c r="G120" s="62"/>
      <c r="H120" s="63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8.75" customHeight="1" x14ac:dyDescent="0.3">
      <c r="A121" s="17"/>
      <c r="B121" s="17"/>
      <c r="C121" s="26"/>
      <c r="D121" s="26"/>
      <c r="E121" s="61"/>
      <c r="F121" s="61"/>
      <c r="G121" s="62"/>
      <c r="H121" s="63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8.75" customHeight="1" x14ac:dyDescent="0.3">
      <c r="A122" s="17"/>
      <c r="B122" s="17"/>
      <c r="C122" s="26"/>
      <c r="D122" s="26"/>
      <c r="E122" s="61"/>
      <c r="F122" s="61"/>
      <c r="G122" s="62"/>
      <c r="H122" s="63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8.75" customHeight="1" x14ac:dyDescent="0.3">
      <c r="A123" s="17"/>
      <c r="B123" s="17"/>
      <c r="C123" s="26"/>
      <c r="D123" s="26"/>
      <c r="E123" s="61"/>
      <c r="F123" s="61"/>
      <c r="G123" s="62"/>
      <c r="H123" s="63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8.75" customHeight="1" x14ac:dyDescent="0.3">
      <c r="A124" s="17"/>
      <c r="B124" s="17"/>
      <c r="C124" s="26"/>
      <c r="D124" s="26"/>
      <c r="E124" s="61"/>
      <c r="F124" s="61"/>
      <c r="G124" s="62"/>
      <c r="H124" s="63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8.75" customHeight="1" x14ac:dyDescent="0.3">
      <c r="A125" s="17"/>
      <c r="B125" s="17"/>
      <c r="C125" s="26"/>
      <c r="D125" s="26"/>
      <c r="E125" s="61"/>
      <c r="F125" s="61"/>
      <c r="G125" s="62"/>
      <c r="H125" s="63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8.75" customHeight="1" x14ac:dyDescent="0.3">
      <c r="A126" s="17"/>
      <c r="B126" s="17"/>
      <c r="C126" s="26"/>
      <c r="D126" s="26"/>
      <c r="E126" s="61"/>
      <c r="F126" s="61"/>
      <c r="G126" s="62"/>
      <c r="H126" s="63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8.75" customHeight="1" x14ac:dyDescent="0.3">
      <c r="A127" s="17"/>
      <c r="B127" s="17"/>
      <c r="C127" s="26"/>
      <c r="D127" s="26"/>
      <c r="E127" s="61"/>
      <c r="F127" s="61"/>
      <c r="G127" s="62"/>
      <c r="H127" s="63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8.75" customHeight="1" x14ac:dyDescent="0.3">
      <c r="A128" s="17"/>
      <c r="B128" s="17"/>
      <c r="C128" s="26"/>
      <c r="D128" s="26"/>
      <c r="E128" s="61"/>
      <c r="F128" s="61"/>
      <c r="G128" s="62"/>
      <c r="H128" s="63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8.75" customHeight="1" x14ac:dyDescent="0.3">
      <c r="A129" s="17"/>
      <c r="B129" s="17"/>
      <c r="C129" s="26"/>
      <c r="D129" s="26"/>
      <c r="E129" s="61"/>
      <c r="F129" s="61"/>
      <c r="G129" s="62"/>
      <c r="H129" s="63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8.75" customHeight="1" x14ac:dyDescent="0.3">
      <c r="A130" s="17"/>
      <c r="B130" s="17"/>
      <c r="C130" s="26"/>
      <c r="D130" s="26"/>
      <c r="E130" s="61"/>
      <c r="F130" s="61"/>
      <c r="G130" s="62"/>
      <c r="H130" s="63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8.75" customHeight="1" x14ac:dyDescent="0.3">
      <c r="A131" s="17"/>
      <c r="B131" s="17"/>
      <c r="C131" s="26"/>
      <c r="D131" s="26"/>
      <c r="E131" s="61"/>
      <c r="F131" s="61"/>
      <c r="G131" s="62"/>
      <c r="H131" s="63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8.75" customHeight="1" x14ac:dyDescent="0.3">
      <c r="A132" s="17"/>
      <c r="B132" s="17"/>
      <c r="C132" s="26"/>
      <c r="D132" s="26"/>
      <c r="E132" s="61"/>
      <c r="F132" s="61"/>
      <c r="G132" s="62"/>
      <c r="H132" s="63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8.75" customHeight="1" x14ac:dyDescent="0.3">
      <c r="A133" s="17"/>
      <c r="B133" s="17"/>
      <c r="C133" s="26"/>
      <c r="D133" s="26"/>
      <c r="E133" s="61"/>
      <c r="F133" s="61"/>
      <c r="G133" s="62"/>
      <c r="H133" s="63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8.75" customHeight="1" x14ac:dyDescent="0.3">
      <c r="A134" s="17"/>
      <c r="B134" s="17"/>
      <c r="C134" s="26"/>
      <c r="D134" s="26"/>
      <c r="E134" s="61"/>
      <c r="F134" s="61"/>
      <c r="G134" s="62"/>
      <c r="H134" s="63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8.75" customHeight="1" x14ac:dyDescent="0.3">
      <c r="A135" s="17"/>
      <c r="B135" s="17"/>
      <c r="C135" s="26"/>
      <c r="D135" s="26"/>
      <c r="E135" s="61"/>
      <c r="F135" s="61"/>
      <c r="G135" s="62"/>
      <c r="H135" s="63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8.75" customHeight="1" x14ac:dyDescent="0.3">
      <c r="A136" s="17"/>
      <c r="B136" s="17"/>
      <c r="C136" s="26"/>
      <c r="D136" s="26"/>
      <c r="E136" s="61"/>
      <c r="F136" s="61"/>
      <c r="G136" s="62"/>
      <c r="H136" s="63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8.75" customHeight="1" x14ac:dyDescent="0.3">
      <c r="A137" s="17"/>
      <c r="B137" s="17"/>
      <c r="C137" s="26"/>
      <c r="D137" s="26"/>
      <c r="E137" s="61"/>
      <c r="F137" s="61"/>
      <c r="G137" s="62"/>
      <c r="H137" s="63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8.75" customHeight="1" x14ac:dyDescent="0.3">
      <c r="A138" s="17"/>
      <c r="B138" s="17"/>
      <c r="C138" s="26"/>
      <c r="D138" s="26"/>
      <c r="E138" s="61"/>
      <c r="F138" s="61"/>
      <c r="G138" s="62"/>
      <c r="H138" s="63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8.75" customHeight="1" x14ac:dyDescent="0.3">
      <c r="A139" s="17"/>
      <c r="B139" s="17"/>
      <c r="C139" s="26"/>
      <c r="D139" s="26"/>
      <c r="E139" s="61"/>
      <c r="F139" s="61"/>
      <c r="G139" s="62"/>
      <c r="H139" s="63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8.75" customHeight="1" x14ac:dyDescent="0.3">
      <c r="A140" s="17"/>
      <c r="B140" s="17"/>
      <c r="C140" s="26"/>
      <c r="D140" s="26"/>
      <c r="E140" s="61"/>
      <c r="F140" s="61"/>
      <c r="G140" s="62"/>
      <c r="H140" s="63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8.75" customHeight="1" x14ac:dyDescent="0.3">
      <c r="A141" s="17"/>
      <c r="B141" s="17"/>
      <c r="C141" s="26"/>
      <c r="D141" s="26"/>
      <c r="E141" s="61"/>
      <c r="F141" s="61"/>
      <c r="G141" s="62"/>
      <c r="H141" s="63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8.75" customHeight="1" x14ac:dyDescent="0.3">
      <c r="A142" s="17"/>
      <c r="B142" s="17"/>
      <c r="C142" s="26"/>
      <c r="D142" s="26"/>
      <c r="E142" s="61"/>
      <c r="F142" s="61"/>
      <c r="G142" s="62"/>
      <c r="H142" s="63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8.75" customHeight="1" x14ac:dyDescent="0.3">
      <c r="A143" s="17"/>
      <c r="B143" s="17"/>
      <c r="C143" s="26"/>
      <c r="D143" s="26"/>
      <c r="E143" s="61"/>
      <c r="F143" s="61"/>
      <c r="G143" s="62"/>
      <c r="H143" s="63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8.75" customHeight="1" x14ac:dyDescent="0.3">
      <c r="A144" s="17"/>
      <c r="B144" s="17"/>
      <c r="C144" s="26"/>
      <c r="D144" s="26"/>
      <c r="E144" s="61"/>
      <c r="F144" s="61"/>
      <c r="G144" s="62"/>
      <c r="H144" s="63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8.75" customHeight="1" x14ac:dyDescent="0.3">
      <c r="A145" s="17"/>
      <c r="B145" s="17"/>
      <c r="C145" s="26"/>
      <c r="D145" s="26"/>
      <c r="E145" s="61"/>
      <c r="F145" s="61"/>
      <c r="G145" s="62"/>
      <c r="H145" s="63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8.75" customHeight="1" x14ac:dyDescent="0.3">
      <c r="A146" s="17"/>
      <c r="B146" s="17"/>
      <c r="C146" s="26"/>
      <c r="D146" s="26"/>
      <c r="E146" s="61"/>
      <c r="F146" s="61"/>
      <c r="G146" s="62"/>
      <c r="H146" s="63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8.75" customHeight="1" x14ac:dyDescent="0.3">
      <c r="A147" s="17"/>
      <c r="B147" s="17"/>
      <c r="C147" s="26"/>
      <c r="D147" s="26"/>
      <c r="E147" s="61"/>
      <c r="F147" s="61"/>
      <c r="G147" s="62"/>
      <c r="H147" s="63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8.75" customHeight="1" x14ac:dyDescent="0.3">
      <c r="A148" s="17"/>
      <c r="B148" s="17"/>
      <c r="C148" s="26"/>
      <c r="D148" s="26"/>
      <c r="E148" s="61"/>
      <c r="F148" s="61"/>
      <c r="G148" s="62"/>
      <c r="H148" s="63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8.75" customHeight="1" x14ac:dyDescent="0.3">
      <c r="A149" s="17"/>
      <c r="B149" s="17"/>
      <c r="C149" s="26"/>
      <c r="D149" s="26"/>
      <c r="E149" s="61"/>
      <c r="F149" s="61"/>
      <c r="G149" s="62"/>
      <c r="H149" s="63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8.75" customHeight="1" x14ac:dyDescent="0.3">
      <c r="A150" s="17"/>
      <c r="B150" s="17"/>
      <c r="C150" s="26"/>
      <c r="D150" s="26"/>
      <c r="E150" s="61"/>
      <c r="F150" s="61"/>
      <c r="G150" s="62"/>
      <c r="H150" s="63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8.75" customHeight="1" x14ac:dyDescent="0.3">
      <c r="A151" s="17"/>
      <c r="B151" s="17"/>
      <c r="C151" s="26"/>
      <c r="D151" s="26"/>
      <c r="E151" s="61"/>
      <c r="F151" s="61"/>
      <c r="G151" s="62"/>
      <c r="H151" s="63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8.75" customHeight="1" x14ac:dyDescent="0.3">
      <c r="A152" s="17"/>
      <c r="B152" s="17"/>
      <c r="C152" s="26"/>
      <c r="D152" s="26"/>
      <c r="E152" s="61"/>
      <c r="F152" s="61"/>
      <c r="G152" s="62"/>
      <c r="H152" s="63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8.75" customHeight="1" x14ac:dyDescent="0.3">
      <c r="A153" s="17"/>
      <c r="B153" s="17"/>
      <c r="C153" s="26"/>
      <c r="D153" s="26"/>
      <c r="E153" s="61"/>
      <c r="F153" s="61"/>
      <c r="G153" s="62"/>
      <c r="H153" s="63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8.75" customHeight="1" x14ac:dyDescent="0.3">
      <c r="A154" s="17"/>
      <c r="B154" s="17"/>
      <c r="C154" s="26"/>
      <c r="D154" s="26"/>
      <c r="E154" s="61"/>
      <c r="F154" s="61"/>
      <c r="G154" s="62"/>
      <c r="H154" s="63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8.75" customHeight="1" x14ac:dyDescent="0.3">
      <c r="A155" s="17"/>
      <c r="B155" s="17"/>
      <c r="C155" s="26"/>
      <c r="D155" s="26"/>
      <c r="E155" s="61"/>
      <c r="F155" s="61"/>
      <c r="G155" s="62"/>
      <c r="H155" s="63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8.75" customHeight="1" x14ac:dyDescent="0.3">
      <c r="A156" s="17"/>
      <c r="B156" s="17"/>
      <c r="C156" s="26"/>
      <c r="D156" s="26"/>
      <c r="E156" s="61"/>
      <c r="F156" s="61"/>
      <c r="G156" s="62"/>
      <c r="H156" s="63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8.75" customHeight="1" x14ac:dyDescent="0.3">
      <c r="A157" s="17"/>
      <c r="B157" s="17"/>
      <c r="C157" s="26"/>
      <c r="D157" s="26"/>
      <c r="E157" s="61"/>
      <c r="F157" s="61"/>
      <c r="G157" s="62"/>
      <c r="H157" s="63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8.75" customHeight="1" x14ac:dyDescent="0.3">
      <c r="A158" s="17"/>
      <c r="B158" s="17"/>
      <c r="C158" s="26"/>
      <c r="D158" s="26"/>
      <c r="E158" s="61"/>
      <c r="F158" s="61"/>
      <c r="G158" s="62"/>
      <c r="H158" s="63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8.75" customHeight="1" x14ac:dyDescent="0.3">
      <c r="A159" s="17"/>
      <c r="B159" s="17"/>
      <c r="C159" s="26"/>
      <c r="D159" s="26"/>
      <c r="E159" s="61"/>
      <c r="F159" s="61"/>
      <c r="G159" s="62"/>
      <c r="H159" s="63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8.75" customHeight="1" x14ac:dyDescent="0.3">
      <c r="A160" s="17"/>
      <c r="B160" s="17"/>
      <c r="C160" s="26"/>
      <c r="D160" s="26"/>
      <c r="E160" s="61"/>
      <c r="F160" s="61"/>
      <c r="G160" s="62"/>
      <c r="H160" s="63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8.75" customHeight="1" x14ac:dyDescent="0.3">
      <c r="A161" s="17"/>
      <c r="B161" s="17"/>
      <c r="C161" s="26"/>
      <c r="D161" s="26"/>
      <c r="E161" s="61"/>
      <c r="F161" s="61"/>
      <c r="G161" s="62"/>
      <c r="H161" s="63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8.75" customHeight="1" x14ac:dyDescent="0.3">
      <c r="A162" s="17"/>
      <c r="B162" s="17"/>
      <c r="C162" s="26"/>
      <c r="D162" s="26"/>
      <c r="E162" s="61"/>
      <c r="F162" s="61"/>
      <c r="G162" s="62"/>
      <c r="H162" s="63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8.75" customHeight="1" x14ac:dyDescent="0.3">
      <c r="A163" s="17"/>
      <c r="B163" s="17"/>
      <c r="C163" s="26"/>
      <c r="D163" s="26"/>
      <c r="E163" s="61"/>
      <c r="F163" s="61"/>
      <c r="G163" s="62"/>
      <c r="H163" s="63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8.75" customHeight="1" x14ac:dyDescent="0.3">
      <c r="A164" s="17"/>
      <c r="B164" s="17"/>
      <c r="C164" s="26"/>
      <c r="D164" s="26"/>
      <c r="E164" s="61"/>
      <c r="F164" s="61"/>
      <c r="G164" s="62"/>
      <c r="H164" s="63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8.75" customHeight="1" x14ac:dyDescent="0.3">
      <c r="A165" s="17"/>
      <c r="B165" s="17"/>
      <c r="C165" s="26"/>
      <c r="D165" s="26"/>
      <c r="E165" s="61"/>
      <c r="F165" s="61"/>
      <c r="G165" s="62"/>
      <c r="H165" s="63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8.75" customHeight="1" x14ac:dyDescent="0.3">
      <c r="A166" s="17"/>
      <c r="B166" s="17"/>
      <c r="C166" s="26"/>
      <c r="D166" s="26"/>
      <c r="E166" s="61"/>
      <c r="F166" s="61"/>
      <c r="G166" s="62"/>
      <c r="H166" s="63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8.75" customHeight="1" x14ac:dyDescent="0.3">
      <c r="A167" s="17"/>
      <c r="B167" s="17"/>
      <c r="C167" s="26"/>
      <c r="D167" s="26"/>
      <c r="E167" s="61"/>
      <c r="F167" s="61"/>
      <c r="G167" s="62"/>
      <c r="H167" s="63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8.75" customHeight="1" x14ac:dyDescent="0.3">
      <c r="A168" s="17"/>
      <c r="B168" s="17"/>
      <c r="C168" s="26"/>
      <c r="D168" s="26"/>
      <c r="E168" s="61"/>
      <c r="F168" s="61"/>
      <c r="G168" s="62"/>
      <c r="H168" s="63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8.75" customHeight="1" x14ac:dyDescent="0.3">
      <c r="A169" s="17"/>
      <c r="B169" s="17"/>
      <c r="C169" s="26"/>
      <c r="D169" s="26"/>
      <c r="E169" s="61"/>
      <c r="F169" s="61"/>
      <c r="G169" s="62"/>
      <c r="H169" s="63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8.75" customHeight="1" x14ac:dyDescent="0.3">
      <c r="A170" s="17"/>
      <c r="B170" s="17"/>
      <c r="C170" s="26"/>
      <c r="D170" s="26"/>
      <c r="E170" s="61"/>
      <c r="F170" s="61"/>
      <c r="G170" s="62"/>
      <c r="H170" s="63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8.75" customHeight="1" x14ac:dyDescent="0.3">
      <c r="A171" s="17"/>
      <c r="B171" s="17"/>
      <c r="C171" s="26"/>
      <c r="D171" s="26"/>
      <c r="E171" s="61"/>
      <c r="F171" s="61"/>
      <c r="G171" s="62"/>
      <c r="H171" s="63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8.75" customHeight="1" x14ac:dyDescent="0.3">
      <c r="A172" s="17"/>
      <c r="B172" s="17"/>
      <c r="C172" s="26"/>
      <c r="D172" s="26"/>
      <c r="E172" s="61"/>
      <c r="F172" s="61"/>
      <c r="G172" s="62"/>
      <c r="H172" s="63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8.75" customHeight="1" x14ac:dyDescent="0.3">
      <c r="A173" s="17"/>
      <c r="B173" s="17"/>
      <c r="C173" s="26"/>
      <c r="D173" s="26"/>
      <c r="E173" s="61"/>
      <c r="F173" s="61"/>
      <c r="G173" s="62"/>
      <c r="H173" s="63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8.75" customHeight="1" x14ac:dyDescent="0.3">
      <c r="A174" s="17"/>
      <c r="B174" s="17"/>
      <c r="C174" s="26"/>
      <c r="D174" s="26"/>
      <c r="E174" s="61"/>
      <c r="F174" s="61"/>
      <c r="G174" s="62"/>
      <c r="H174" s="63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8.75" customHeight="1" x14ac:dyDescent="0.3">
      <c r="A175" s="17"/>
      <c r="B175" s="17"/>
      <c r="C175" s="26"/>
      <c r="D175" s="26"/>
      <c r="E175" s="61"/>
      <c r="F175" s="61"/>
      <c r="G175" s="62"/>
      <c r="H175" s="63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8.75" customHeight="1" x14ac:dyDescent="0.3">
      <c r="A176" s="17"/>
      <c r="B176" s="17"/>
      <c r="C176" s="26"/>
      <c r="D176" s="26"/>
      <c r="E176" s="61"/>
      <c r="F176" s="61"/>
      <c r="G176" s="62"/>
      <c r="H176" s="63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8.75" customHeight="1" x14ac:dyDescent="0.3">
      <c r="A177" s="17"/>
      <c r="B177" s="17"/>
      <c r="C177" s="26"/>
      <c r="D177" s="26"/>
      <c r="E177" s="61"/>
      <c r="F177" s="61"/>
      <c r="G177" s="62"/>
      <c r="H177" s="63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8.75" customHeight="1" x14ac:dyDescent="0.3">
      <c r="A178" s="17"/>
      <c r="B178" s="17"/>
      <c r="C178" s="26"/>
      <c r="D178" s="26"/>
      <c r="E178" s="61"/>
      <c r="F178" s="61"/>
      <c r="G178" s="62"/>
      <c r="H178" s="63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8.75" customHeight="1" x14ac:dyDescent="0.3">
      <c r="A179" s="17"/>
      <c r="B179" s="17"/>
      <c r="C179" s="26"/>
      <c r="D179" s="26"/>
      <c r="E179" s="61"/>
      <c r="F179" s="61"/>
      <c r="G179" s="62"/>
      <c r="H179" s="63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8.75" customHeight="1" x14ac:dyDescent="0.3">
      <c r="A180" s="17"/>
      <c r="B180" s="17"/>
      <c r="C180" s="26"/>
      <c r="D180" s="26"/>
      <c r="E180" s="61"/>
      <c r="F180" s="61"/>
      <c r="G180" s="62"/>
      <c r="H180" s="63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8.75" customHeight="1" x14ac:dyDescent="0.3">
      <c r="A181" s="17"/>
      <c r="B181" s="17"/>
      <c r="C181" s="26"/>
      <c r="D181" s="26"/>
      <c r="E181" s="61"/>
      <c r="F181" s="61"/>
      <c r="G181" s="62"/>
      <c r="H181" s="63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8.75" customHeight="1" x14ac:dyDescent="0.3">
      <c r="A182" s="17"/>
      <c r="B182" s="17"/>
      <c r="C182" s="26"/>
      <c r="D182" s="26"/>
      <c r="E182" s="61"/>
      <c r="F182" s="61"/>
      <c r="G182" s="62"/>
      <c r="H182" s="63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8.75" customHeight="1" x14ac:dyDescent="0.3">
      <c r="A183" s="17"/>
      <c r="B183" s="17"/>
      <c r="C183" s="26"/>
      <c r="D183" s="26"/>
      <c r="E183" s="61"/>
      <c r="F183" s="61"/>
      <c r="G183" s="62"/>
      <c r="H183" s="63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8.75" customHeight="1" x14ac:dyDescent="0.3">
      <c r="A184" s="17"/>
      <c r="B184" s="17"/>
      <c r="C184" s="26"/>
      <c r="D184" s="26"/>
      <c r="E184" s="61"/>
      <c r="F184" s="61"/>
      <c r="G184" s="62"/>
      <c r="H184" s="63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8.75" customHeight="1" x14ac:dyDescent="0.3">
      <c r="A185" s="17"/>
      <c r="B185" s="17"/>
      <c r="C185" s="26"/>
      <c r="D185" s="26"/>
      <c r="E185" s="61"/>
      <c r="F185" s="61"/>
      <c r="G185" s="62"/>
      <c r="H185" s="63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8.75" customHeight="1" x14ac:dyDescent="0.3">
      <c r="A186" s="17"/>
      <c r="B186" s="17"/>
      <c r="C186" s="26"/>
      <c r="D186" s="26"/>
      <c r="E186" s="61"/>
      <c r="F186" s="61"/>
      <c r="G186" s="62"/>
      <c r="H186" s="63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8.75" customHeight="1" x14ac:dyDescent="0.3">
      <c r="A187" s="17"/>
      <c r="B187" s="17"/>
      <c r="C187" s="26"/>
      <c r="D187" s="26"/>
      <c r="E187" s="61"/>
      <c r="F187" s="61"/>
      <c r="G187" s="62"/>
      <c r="H187" s="63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8.75" customHeight="1" x14ac:dyDescent="0.3">
      <c r="A188" s="17"/>
      <c r="B188" s="17"/>
      <c r="C188" s="26"/>
      <c r="D188" s="26"/>
      <c r="E188" s="61"/>
      <c r="F188" s="61"/>
      <c r="G188" s="62"/>
      <c r="H188" s="63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8.75" customHeight="1" x14ac:dyDescent="0.3">
      <c r="A189" s="17"/>
      <c r="B189" s="17"/>
      <c r="C189" s="26"/>
      <c r="D189" s="26"/>
      <c r="E189" s="61"/>
      <c r="F189" s="61"/>
      <c r="G189" s="62"/>
      <c r="H189" s="63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8.75" customHeight="1" x14ac:dyDescent="0.3">
      <c r="A190" s="17"/>
      <c r="B190" s="17"/>
      <c r="C190" s="26"/>
      <c r="D190" s="26"/>
      <c r="E190" s="61"/>
      <c r="F190" s="61"/>
      <c r="G190" s="62"/>
      <c r="H190" s="63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8.75" customHeight="1" x14ac:dyDescent="0.3">
      <c r="A191" s="17"/>
      <c r="B191" s="17"/>
      <c r="C191" s="26"/>
      <c r="D191" s="26"/>
      <c r="E191" s="61"/>
      <c r="F191" s="61"/>
      <c r="G191" s="62"/>
      <c r="H191" s="63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8.75" customHeight="1" x14ac:dyDescent="0.3">
      <c r="A192" s="17"/>
      <c r="B192" s="17"/>
      <c r="C192" s="26"/>
      <c r="D192" s="26"/>
      <c r="E192" s="61"/>
      <c r="F192" s="61"/>
      <c r="G192" s="62"/>
      <c r="H192" s="63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8.75" customHeight="1" x14ac:dyDescent="0.3">
      <c r="A193" s="17"/>
      <c r="B193" s="17"/>
      <c r="C193" s="26"/>
      <c r="D193" s="26"/>
      <c r="E193" s="61"/>
      <c r="F193" s="61"/>
      <c r="G193" s="62"/>
      <c r="H193" s="63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8.75" customHeight="1" x14ac:dyDescent="0.3">
      <c r="A194" s="17"/>
      <c r="B194" s="17"/>
      <c r="C194" s="26"/>
      <c r="D194" s="26"/>
      <c r="E194" s="61"/>
      <c r="F194" s="61"/>
      <c r="G194" s="62"/>
      <c r="H194" s="63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8.75" customHeight="1" x14ac:dyDescent="0.3">
      <c r="A195" s="17"/>
      <c r="B195" s="17"/>
      <c r="C195" s="26"/>
      <c r="D195" s="26"/>
      <c r="E195" s="61"/>
      <c r="F195" s="61"/>
      <c r="G195" s="62"/>
      <c r="H195" s="63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8.75" customHeight="1" x14ac:dyDescent="0.3">
      <c r="A196" s="17"/>
      <c r="B196" s="17"/>
      <c r="C196" s="26"/>
      <c r="D196" s="26"/>
      <c r="E196" s="61"/>
      <c r="F196" s="61"/>
      <c r="G196" s="62"/>
      <c r="H196" s="63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8.75" customHeight="1" x14ac:dyDescent="0.3">
      <c r="A197" s="17"/>
      <c r="B197" s="17"/>
      <c r="C197" s="26"/>
      <c r="D197" s="26"/>
      <c r="E197" s="61"/>
      <c r="F197" s="61"/>
      <c r="G197" s="62"/>
      <c r="H197" s="63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8.75" customHeight="1" x14ac:dyDescent="0.3">
      <c r="A198" s="17"/>
      <c r="B198" s="17"/>
      <c r="C198" s="26"/>
      <c r="D198" s="26"/>
      <c r="E198" s="61"/>
      <c r="F198" s="61"/>
      <c r="G198" s="62"/>
      <c r="H198" s="63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8.75" customHeight="1" x14ac:dyDescent="0.3">
      <c r="A199" s="17"/>
      <c r="B199" s="17"/>
      <c r="C199" s="26"/>
      <c r="D199" s="26"/>
      <c r="E199" s="61"/>
      <c r="F199" s="61"/>
      <c r="G199" s="62"/>
      <c r="H199" s="63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8.75" customHeight="1" x14ac:dyDescent="0.3">
      <c r="A200" s="17"/>
      <c r="B200" s="17"/>
      <c r="C200" s="26"/>
      <c r="D200" s="26"/>
      <c r="E200" s="61"/>
      <c r="F200" s="61"/>
      <c r="G200" s="62"/>
      <c r="H200" s="63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8.75" customHeight="1" x14ac:dyDescent="0.3">
      <c r="A201" s="17"/>
      <c r="B201" s="17"/>
      <c r="C201" s="26"/>
      <c r="D201" s="26"/>
      <c r="E201" s="61"/>
      <c r="F201" s="61"/>
      <c r="G201" s="62"/>
      <c r="H201" s="63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8.75" customHeight="1" x14ac:dyDescent="0.3">
      <c r="A202" s="17"/>
      <c r="B202" s="17"/>
      <c r="C202" s="26"/>
      <c r="D202" s="26"/>
      <c r="E202" s="61"/>
      <c r="F202" s="61"/>
      <c r="G202" s="62"/>
      <c r="H202" s="63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8.75" customHeight="1" x14ac:dyDescent="0.3">
      <c r="A203" s="17"/>
      <c r="B203" s="17"/>
      <c r="C203" s="26"/>
      <c r="D203" s="26"/>
      <c r="E203" s="61"/>
      <c r="F203" s="61"/>
      <c r="G203" s="62"/>
      <c r="H203" s="63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8.75" customHeight="1" x14ac:dyDescent="0.3">
      <c r="A204" s="17"/>
      <c r="B204" s="17"/>
      <c r="C204" s="26"/>
      <c r="D204" s="26"/>
      <c r="E204" s="61"/>
      <c r="F204" s="61"/>
      <c r="G204" s="62"/>
      <c r="H204" s="63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8.75" customHeight="1" x14ac:dyDescent="0.3">
      <c r="A205" s="17"/>
      <c r="B205" s="17"/>
      <c r="C205" s="26"/>
      <c r="D205" s="26"/>
      <c r="E205" s="61"/>
      <c r="F205" s="61"/>
      <c r="G205" s="62"/>
      <c r="H205" s="63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8.75" customHeight="1" x14ac:dyDescent="0.3">
      <c r="A206" s="17"/>
      <c r="B206" s="17"/>
      <c r="C206" s="26"/>
      <c r="D206" s="26"/>
      <c r="E206" s="61"/>
      <c r="F206" s="61"/>
      <c r="G206" s="62"/>
      <c r="H206" s="63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8.75" customHeight="1" x14ac:dyDescent="0.3">
      <c r="A207" s="17"/>
      <c r="B207" s="17"/>
      <c r="C207" s="26"/>
      <c r="D207" s="26"/>
      <c r="E207" s="61"/>
      <c r="F207" s="61"/>
      <c r="G207" s="62"/>
      <c r="H207" s="63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8.75" customHeight="1" x14ac:dyDescent="0.3">
      <c r="A208" s="17"/>
      <c r="B208" s="17"/>
      <c r="C208" s="26"/>
      <c r="D208" s="26"/>
      <c r="E208" s="61"/>
      <c r="F208" s="61"/>
      <c r="G208" s="62"/>
      <c r="H208" s="63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8.75" customHeight="1" x14ac:dyDescent="0.3">
      <c r="A209" s="17"/>
      <c r="B209" s="17"/>
      <c r="C209" s="26"/>
      <c r="D209" s="26"/>
      <c r="E209" s="61"/>
      <c r="F209" s="61"/>
      <c r="G209" s="62"/>
      <c r="H209" s="63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8.75" customHeight="1" x14ac:dyDescent="0.3">
      <c r="A210" s="17"/>
      <c r="B210" s="17"/>
      <c r="C210" s="26"/>
      <c r="D210" s="26"/>
      <c r="E210" s="61"/>
      <c r="F210" s="61"/>
      <c r="G210" s="62"/>
      <c r="H210" s="63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8.75" customHeight="1" x14ac:dyDescent="0.3">
      <c r="A211" s="17"/>
      <c r="B211" s="17"/>
      <c r="C211" s="26"/>
      <c r="D211" s="26"/>
      <c r="E211" s="61"/>
      <c r="F211" s="61"/>
      <c r="G211" s="62"/>
      <c r="H211" s="63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8.75" customHeight="1" x14ac:dyDescent="0.3">
      <c r="A212" s="17"/>
      <c r="B212" s="17"/>
      <c r="C212" s="26"/>
      <c r="D212" s="26"/>
      <c r="E212" s="61"/>
      <c r="F212" s="61"/>
      <c r="G212" s="62"/>
      <c r="H212" s="63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8.75" customHeight="1" x14ac:dyDescent="0.3">
      <c r="A213" s="17"/>
      <c r="B213" s="17"/>
      <c r="C213" s="26"/>
      <c r="D213" s="26"/>
      <c r="E213" s="61"/>
      <c r="F213" s="61"/>
      <c r="G213" s="62"/>
      <c r="H213" s="63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8.75" customHeight="1" x14ac:dyDescent="0.3">
      <c r="A214" s="17"/>
      <c r="B214" s="17"/>
      <c r="C214" s="26"/>
      <c r="D214" s="26"/>
      <c r="E214" s="61"/>
      <c r="F214" s="61"/>
      <c r="G214" s="62"/>
      <c r="H214" s="63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8.75" customHeight="1" x14ac:dyDescent="0.3">
      <c r="A215" s="17"/>
      <c r="B215" s="17"/>
      <c r="C215" s="26"/>
      <c r="D215" s="26"/>
      <c r="E215" s="61"/>
      <c r="F215" s="61"/>
      <c r="G215" s="62"/>
      <c r="H215" s="63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8.75" customHeight="1" x14ac:dyDescent="0.3">
      <c r="A216" s="17"/>
      <c r="B216" s="17"/>
      <c r="C216" s="26"/>
      <c r="D216" s="26"/>
      <c r="E216" s="61"/>
      <c r="F216" s="61"/>
      <c r="G216" s="62"/>
      <c r="H216" s="63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8.75" customHeight="1" x14ac:dyDescent="0.3">
      <c r="A217" s="17"/>
      <c r="B217" s="17"/>
      <c r="C217" s="26"/>
      <c r="D217" s="26"/>
      <c r="E217" s="61"/>
      <c r="F217" s="61"/>
      <c r="G217" s="62"/>
      <c r="H217" s="63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8.75" customHeight="1" x14ac:dyDescent="0.3">
      <c r="A218" s="17"/>
      <c r="B218" s="17"/>
      <c r="C218" s="26"/>
      <c r="D218" s="26"/>
      <c r="E218" s="61"/>
      <c r="F218" s="61"/>
      <c r="G218" s="62"/>
      <c r="H218" s="63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8.75" customHeight="1" x14ac:dyDescent="0.3">
      <c r="A219" s="17"/>
      <c r="B219" s="17"/>
      <c r="C219" s="26"/>
      <c r="D219" s="26"/>
      <c r="E219" s="61"/>
      <c r="F219" s="61"/>
      <c r="G219" s="62"/>
      <c r="H219" s="63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8.75" customHeight="1" x14ac:dyDescent="0.3">
      <c r="A220" s="17"/>
      <c r="B220" s="17"/>
      <c r="C220" s="26"/>
      <c r="D220" s="26"/>
      <c r="E220" s="61"/>
      <c r="F220" s="61"/>
      <c r="G220" s="62"/>
      <c r="H220" s="63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8.75" customHeight="1" x14ac:dyDescent="0.3">
      <c r="A221" s="17"/>
      <c r="B221" s="17"/>
      <c r="C221" s="26"/>
      <c r="D221" s="26"/>
      <c r="E221" s="61"/>
      <c r="F221" s="61"/>
      <c r="G221" s="62"/>
      <c r="H221" s="63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8.75" customHeight="1" x14ac:dyDescent="0.3">
      <c r="A222" s="17"/>
      <c r="B222" s="17"/>
      <c r="C222" s="26"/>
      <c r="D222" s="26"/>
      <c r="E222" s="61"/>
      <c r="F222" s="61"/>
      <c r="G222" s="62"/>
      <c r="H222" s="63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8.75" customHeight="1" x14ac:dyDescent="0.3">
      <c r="A223" s="17"/>
      <c r="B223" s="17"/>
      <c r="C223" s="26"/>
      <c r="D223" s="26"/>
      <c r="E223" s="61"/>
      <c r="F223" s="61"/>
      <c r="G223" s="62"/>
      <c r="H223" s="63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8.75" customHeight="1" x14ac:dyDescent="0.3">
      <c r="A224" s="17"/>
      <c r="B224" s="17"/>
      <c r="C224" s="26"/>
      <c r="D224" s="26"/>
      <c r="E224" s="61"/>
      <c r="F224" s="61"/>
      <c r="G224" s="62"/>
      <c r="H224" s="63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8.75" customHeight="1" x14ac:dyDescent="0.3">
      <c r="A225" s="17"/>
      <c r="B225" s="17"/>
      <c r="C225" s="26"/>
      <c r="D225" s="26"/>
      <c r="E225" s="61"/>
      <c r="F225" s="61"/>
      <c r="G225" s="62"/>
      <c r="H225" s="63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8.75" customHeight="1" x14ac:dyDescent="0.3">
      <c r="A226" s="17"/>
      <c r="B226" s="17"/>
      <c r="C226" s="26"/>
      <c r="D226" s="26"/>
      <c r="E226" s="61"/>
      <c r="F226" s="61"/>
      <c r="G226" s="62"/>
      <c r="H226" s="63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8.75" customHeight="1" x14ac:dyDescent="0.3">
      <c r="A227" s="17"/>
      <c r="B227" s="17"/>
      <c r="C227" s="26"/>
      <c r="D227" s="26"/>
      <c r="E227" s="61"/>
      <c r="F227" s="61"/>
      <c r="G227" s="62"/>
      <c r="H227" s="63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8.75" customHeight="1" x14ac:dyDescent="0.3">
      <c r="A228" s="17"/>
      <c r="B228" s="17"/>
      <c r="C228" s="26"/>
      <c r="D228" s="26"/>
      <c r="E228" s="61"/>
      <c r="F228" s="61"/>
      <c r="G228" s="62"/>
      <c r="H228" s="63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8.75" customHeight="1" x14ac:dyDescent="0.3">
      <c r="A229" s="17"/>
      <c r="B229" s="17"/>
      <c r="C229" s="26"/>
      <c r="D229" s="26"/>
      <c r="E229" s="61"/>
      <c r="F229" s="61"/>
      <c r="G229" s="62"/>
      <c r="H229" s="63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8.75" customHeight="1" x14ac:dyDescent="0.3">
      <c r="A230" s="17"/>
      <c r="B230" s="17"/>
      <c r="C230" s="26"/>
      <c r="D230" s="26"/>
      <c r="E230" s="61"/>
      <c r="F230" s="61"/>
      <c r="G230" s="62"/>
      <c r="H230" s="63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8.75" customHeight="1" x14ac:dyDescent="0.3">
      <c r="A231" s="17"/>
      <c r="B231" s="17"/>
      <c r="C231" s="26"/>
      <c r="D231" s="26"/>
      <c r="E231" s="61"/>
      <c r="F231" s="61"/>
      <c r="G231" s="62"/>
      <c r="H231" s="63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8.75" customHeight="1" x14ac:dyDescent="0.3">
      <c r="A232" s="17"/>
      <c r="B232" s="17"/>
      <c r="C232" s="26"/>
      <c r="D232" s="26"/>
      <c r="E232" s="61"/>
      <c r="F232" s="61"/>
      <c r="G232" s="62"/>
      <c r="H232" s="63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8.75" customHeight="1" x14ac:dyDescent="0.3">
      <c r="A233" s="17"/>
      <c r="B233" s="17"/>
      <c r="C233" s="26"/>
      <c r="D233" s="26"/>
      <c r="E233" s="61"/>
      <c r="F233" s="61"/>
      <c r="G233" s="62"/>
      <c r="H233" s="63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8.75" customHeight="1" x14ac:dyDescent="0.3">
      <c r="A234" s="17"/>
      <c r="B234" s="17"/>
      <c r="C234" s="26"/>
      <c r="D234" s="26"/>
      <c r="E234" s="61"/>
      <c r="F234" s="61"/>
      <c r="G234" s="62"/>
      <c r="H234" s="63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8.75" customHeight="1" x14ac:dyDescent="0.3">
      <c r="A235" s="17"/>
      <c r="B235" s="17"/>
      <c r="C235" s="26"/>
      <c r="D235" s="26"/>
      <c r="E235" s="61"/>
      <c r="F235" s="61"/>
      <c r="G235" s="62"/>
      <c r="H235" s="63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8.75" customHeight="1" x14ac:dyDescent="0.3">
      <c r="A236" s="17"/>
      <c r="B236" s="17"/>
      <c r="C236" s="26"/>
      <c r="D236" s="26"/>
      <c r="E236" s="61"/>
      <c r="F236" s="61"/>
      <c r="G236" s="62"/>
      <c r="H236" s="63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8.75" customHeight="1" x14ac:dyDescent="0.3">
      <c r="A237" s="17"/>
      <c r="B237" s="17"/>
      <c r="C237" s="26"/>
      <c r="D237" s="26"/>
      <c r="E237" s="61"/>
      <c r="F237" s="61"/>
      <c r="G237" s="62"/>
      <c r="H237" s="63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8.75" customHeight="1" x14ac:dyDescent="0.3">
      <c r="A238" s="17"/>
      <c r="B238" s="17"/>
      <c r="C238" s="26"/>
      <c r="D238" s="26"/>
      <c r="E238" s="61"/>
      <c r="F238" s="61"/>
      <c r="G238" s="62"/>
      <c r="H238" s="63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8.75" customHeight="1" x14ac:dyDescent="0.3">
      <c r="A239" s="17"/>
      <c r="B239" s="17"/>
      <c r="C239" s="26"/>
      <c r="D239" s="26"/>
      <c r="E239" s="61"/>
      <c r="F239" s="61"/>
      <c r="G239" s="62"/>
      <c r="H239" s="63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8.75" customHeight="1" x14ac:dyDescent="0.3">
      <c r="A240" s="17"/>
      <c r="B240" s="17"/>
      <c r="C240" s="26"/>
      <c r="D240" s="26"/>
      <c r="E240" s="61"/>
      <c r="F240" s="61"/>
      <c r="G240" s="62"/>
      <c r="H240" s="63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8.75" customHeight="1" x14ac:dyDescent="0.3">
      <c r="A241" s="17"/>
      <c r="B241" s="17"/>
      <c r="C241" s="26"/>
      <c r="D241" s="26"/>
      <c r="E241" s="61"/>
      <c r="F241" s="61"/>
      <c r="G241" s="62"/>
      <c r="H241" s="63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8.75" customHeight="1" x14ac:dyDescent="0.3">
      <c r="A242" s="17"/>
      <c r="B242" s="17"/>
      <c r="C242" s="26"/>
      <c r="D242" s="26"/>
      <c r="E242" s="61"/>
      <c r="F242" s="61"/>
      <c r="G242" s="62"/>
      <c r="H242" s="63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8.75" customHeight="1" x14ac:dyDescent="0.3">
      <c r="A243" s="17"/>
      <c r="B243" s="17"/>
      <c r="C243" s="26"/>
      <c r="D243" s="26"/>
      <c r="E243" s="61"/>
      <c r="F243" s="61"/>
      <c r="G243" s="62"/>
      <c r="H243" s="63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8.75" customHeight="1" x14ac:dyDescent="0.3">
      <c r="A244" s="17"/>
      <c r="B244" s="17"/>
      <c r="C244" s="26"/>
      <c r="D244" s="26"/>
      <c r="E244" s="61"/>
      <c r="F244" s="61"/>
      <c r="G244" s="62"/>
      <c r="H244" s="63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8.75" customHeight="1" x14ac:dyDescent="0.3">
      <c r="A245" s="17"/>
      <c r="B245" s="17"/>
      <c r="C245" s="26"/>
      <c r="D245" s="26"/>
      <c r="E245" s="61"/>
      <c r="F245" s="61"/>
      <c r="G245" s="62"/>
      <c r="H245" s="63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8.75" customHeight="1" x14ac:dyDescent="0.3">
      <c r="A246" s="17"/>
      <c r="B246" s="17"/>
      <c r="C246" s="26"/>
      <c r="D246" s="26"/>
      <c r="E246" s="61"/>
      <c r="F246" s="61"/>
      <c r="G246" s="62"/>
      <c r="H246" s="63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8.75" customHeight="1" x14ac:dyDescent="0.3">
      <c r="A247" s="17"/>
      <c r="B247" s="17"/>
      <c r="C247" s="26"/>
      <c r="D247" s="26"/>
      <c r="E247" s="61"/>
      <c r="F247" s="61"/>
      <c r="G247" s="62"/>
      <c r="H247" s="63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8.75" customHeight="1" x14ac:dyDescent="0.3">
      <c r="A248" s="17"/>
      <c r="B248" s="17"/>
      <c r="C248" s="26"/>
      <c r="D248" s="26"/>
      <c r="E248" s="61"/>
      <c r="F248" s="61"/>
      <c r="G248" s="62"/>
      <c r="H248" s="63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8.75" customHeight="1" x14ac:dyDescent="0.3">
      <c r="A249" s="17"/>
      <c r="B249" s="17"/>
      <c r="C249" s="26"/>
      <c r="D249" s="26"/>
      <c r="E249" s="61"/>
      <c r="F249" s="61"/>
      <c r="G249" s="62"/>
      <c r="H249" s="63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8.75" customHeight="1" x14ac:dyDescent="0.3">
      <c r="A250" s="17"/>
      <c r="B250" s="17"/>
      <c r="C250" s="26"/>
      <c r="D250" s="26"/>
      <c r="E250" s="61"/>
      <c r="F250" s="61"/>
      <c r="G250" s="62"/>
      <c r="H250" s="63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8.75" customHeight="1" x14ac:dyDescent="0.3">
      <c r="A251" s="17"/>
      <c r="B251" s="17"/>
      <c r="C251" s="26"/>
      <c r="D251" s="26"/>
      <c r="E251" s="61"/>
      <c r="F251" s="61"/>
      <c r="G251" s="62"/>
      <c r="H251" s="63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8.75" customHeight="1" x14ac:dyDescent="0.3">
      <c r="A252" s="17"/>
      <c r="B252" s="17"/>
      <c r="C252" s="26"/>
      <c r="D252" s="26"/>
      <c r="E252" s="61"/>
      <c r="F252" s="61"/>
      <c r="G252" s="62"/>
      <c r="H252" s="63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8.75" customHeight="1" x14ac:dyDescent="0.3">
      <c r="A253" s="17"/>
      <c r="B253" s="17"/>
      <c r="C253" s="26"/>
      <c r="D253" s="26"/>
      <c r="E253" s="61"/>
      <c r="F253" s="61"/>
      <c r="G253" s="62"/>
      <c r="H253" s="63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8.75" customHeight="1" x14ac:dyDescent="0.3">
      <c r="A254" s="17"/>
      <c r="B254" s="17"/>
      <c r="C254" s="26"/>
      <c r="D254" s="26"/>
      <c r="E254" s="61"/>
      <c r="F254" s="61"/>
      <c r="G254" s="62"/>
      <c r="H254" s="63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8.75" customHeight="1" x14ac:dyDescent="0.3">
      <c r="A255" s="17"/>
      <c r="B255" s="17"/>
      <c r="C255" s="26"/>
      <c r="D255" s="26"/>
      <c r="E255" s="61"/>
      <c r="F255" s="61"/>
      <c r="G255" s="62"/>
      <c r="H255" s="63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8.75" customHeight="1" x14ac:dyDescent="0.3">
      <c r="A256" s="17"/>
      <c r="B256" s="17"/>
      <c r="C256" s="26"/>
      <c r="D256" s="26"/>
      <c r="E256" s="61"/>
      <c r="F256" s="61"/>
      <c r="G256" s="62"/>
      <c r="H256" s="63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8.75" customHeight="1" x14ac:dyDescent="0.3">
      <c r="A257" s="17"/>
      <c r="B257" s="17"/>
      <c r="C257" s="26"/>
      <c r="D257" s="26"/>
      <c r="E257" s="61"/>
      <c r="F257" s="61"/>
      <c r="G257" s="62"/>
      <c r="H257" s="63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8.75" customHeight="1" x14ac:dyDescent="0.3">
      <c r="A258" s="17"/>
      <c r="B258" s="17"/>
      <c r="C258" s="26"/>
      <c r="D258" s="26"/>
      <c r="E258" s="61"/>
      <c r="F258" s="61"/>
      <c r="G258" s="62"/>
      <c r="H258" s="63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8.75" customHeight="1" x14ac:dyDescent="0.3">
      <c r="A259" s="17"/>
      <c r="B259" s="17"/>
      <c r="C259" s="26"/>
      <c r="D259" s="26"/>
      <c r="E259" s="61"/>
      <c r="F259" s="61"/>
      <c r="G259" s="62"/>
      <c r="H259" s="63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8.75" customHeight="1" x14ac:dyDescent="0.3">
      <c r="A260" s="17"/>
      <c r="B260" s="17"/>
      <c r="C260" s="26"/>
      <c r="D260" s="26"/>
      <c r="E260" s="61"/>
      <c r="F260" s="61"/>
      <c r="G260" s="62"/>
      <c r="H260" s="63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8.75" customHeight="1" x14ac:dyDescent="0.3">
      <c r="A261" s="17"/>
      <c r="B261" s="17"/>
      <c r="C261" s="26"/>
      <c r="D261" s="26"/>
      <c r="E261" s="61"/>
      <c r="F261" s="61"/>
      <c r="G261" s="62"/>
      <c r="H261" s="63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8.75" customHeight="1" x14ac:dyDescent="0.3">
      <c r="A262" s="17"/>
      <c r="B262" s="17"/>
      <c r="C262" s="26"/>
      <c r="D262" s="26"/>
      <c r="E262" s="61"/>
      <c r="F262" s="61"/>
      <c r="G262" s="62"/>
      <c r="H262" s="63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8.75" customHeight="1" x14ac:dyDescent="0.3">
      <c r="A263" s="17"/>
      <c r="B263" s="17"/>
      <c r="C263" s="26"/>
      <c r="D263" s="26"/>
      <c r="E263" s="61"/>
      <c r="F263" s="61"/>
      <c r="G263" s="62"/>
      <c r="H263" s="63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8.75" customHeight="1" x14ac:dyDescent="0.3">
      <c r="A264" s="17"/>
      <c r="B264" s="17"/>
      <c r="C264" s="26"/>
      <c r="D264" s="26"/>
      <c r="E264" s="61"/>
      <c r="F264" s="61"/>
      <c r="G264" s="62"/>
      <c r="H264" s="63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8.75" customHeight="1" x14ac:dyDescent="0.3">
      <c r="A265" s="17"/>
      <c r="B265" s="17"/>
      <c r="C265" s="26"/>
      <c r="D265" s="26"/>
      <c r="E265" s="61"/>
      <c r="F265" s="61"/>
      <c r="G265" s="62"/>
      <c r="H265" s="63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8.75" customHeight="1" x14ac:dyDescent="0.3">
      <c r="A266" s="17"/>
      <c r="B266" s="17"/>
      <c r="C266" s="26"/>
      <c r="D266" s="26"/>
      <c r="E266" s="61"/>
      <c r="F266" s="61"/>
      <c r="G266" s="62"/>
      <c r="H266" s="63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8.75" customHeight="1" x14ac:dyDescent="0.3">
      <c r="A267" s="17"/>
      <c r="B267" s="17"/>
      <c r="C267" s="26"/>
      <c r="D267" s="26"/>
      <c r="E267" s="61"/>
      <c r="F267" s="61"/>
      <c r="G267" s="62"/>
      <c r="H267" s="63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8.75" customHeight="1" x14ac:dyDescent="0.3">
      <c r="A268" s="17"/>
      <c r="B268" s="17"/>
      <c r="C268" s="26"/>
      <c r="D268" s="26"/>
      <c r="E268" s="61"/>
      <c r="F268" s="61"/>
      <c r="G268" s="62"/>
      <c r="H268" s="63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8.75" customHeight="1" x14ac:dyDescent="0.3">
      <c r="A269" s="17"/>
      <c r="B269" s="17"/>
      <c r="C269" s="26"/>
      <c r="D269" s="26"/>
      <c r="E269" s="61"/>
      <c r="F269" s="61"/>
      <c r="G269" s="62"/>
      <c r="H269" s="63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8.75" customHeight="1" x14ac:dyDescent="0.3">
      <c r="A270" s="17"/>
      <c r="B270" s="17"/>
      <c r="C270" s="26"/>
      <c r="D270" s="26"/>
      <c r="E270" s="61"/>
      <c r="F270" s="61"/>
      <c r="G270" s="62"/>
      <c r="H270" s="63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8.75" customHeight="1" x14ac:dyDescent="0.3">
      <c r="A271" s="17"/>
      <c r="B271" s="17"/>
      <c r="C271" s="26"/>
      <c r="D271" s="26"/>
      <c r="E271" s="61"/>
      <c r="F271" s="61"/>
      <c r="G271" s="62"/>
      <c r="H271" s="63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8.75" customHeight="1" x14ac:dyDescent="0.3">
      <c r="A272" s="17"/>
      <c r="B272" s="17"/>
      <c r="C272" s="26"/>
      <c r="D272" s="26"/>
      <c r="E272" s="61"/>
      <c r="F272" s="61"/>
      <c r="G272" s="62"/>
      <c r="H272" s="63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8.75" customHeight="1" x14ac:dyDescent="0.3">
      <c r="A273" s="17"/>
      <c r="B273" s="17"/>
      <c r="C273" s="26"/>
      <c r="D273" s="26"/>
      <c r="E273" s="61"/>
      <c r="F273" s="61"/>
      <c r="G273" s="62"/>
      <c r="H273" s="63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8.75" customHeight="1" x14ac:dyDescent="0.3">
      <c r="A274" s="17"/>
      <c r="B274" s="17"/>
      <c r="C274" s="26"/>
      <c r="D274" s="26"/>
      <c r="E274" s="61"/>
      <c r="F274" s="61"/>
      <c r="G274" s="62"/>
      <c r="H274" s="63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8.75" customHeight="1" x14ac:dyDescent="0.3">
      <c r="A275" s="17"/>
      <c r="B275" s="17"/>
      <c r="C275" s="26"/>
      <c r="D275" s="26"/>
      <c r="E275" s="61"/>
      <c r="F275" s="61"/>
      <c r="G275" s="62"/>
      <c r="H275" s="63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8.75" customHeight="1" x14ac:dyDescent="0.3">
      <c r="A276" s="17"/>
      <c r="B276" s="17"/>
      <c r="C276" s="26"/>
      <c r="D276" s="26"/>
      <c r="E276" s="61"/>
      <c r="F276" s="61"/>
      <c r="G276" s="62"/>
      <c r="H276" s="63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8.75" customHeight="1" x14ac:dyDescent="0.3">
      <c r="A277" s="17"/>
      <c r="B277" s="17"/>
      <c r="C277" s="26"/>
      <c r="D277" s="26"/>
      <c r="E277" s="61"/>
      <c r="F277" s="61"/>
      <c r="G277" s="62"/>
      <c r="H277" s="63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8.75" customHeight="1" x14ac:dyDescent="0.3">
      <c r="A278" s="17"/>
      <c r="B278" s="17"/>
      <c r="C278" s="26"/>
      <c r="D278" s="26"/>
      <c r="E278" s="61"/>
      <c r="F278" s="61"/>
      <c r="G278" s="62"/>
      <c r="H278" s="63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8.75" customHeight="1" x14ac:dyDescent="0.3">
      <c r="A279" s="17"/>
      <c r="B279" s="17"/>
      <c r="C279" s="26"/>
      <c r="D279" s="26"/>
      <c r="E279" s="61"/>
      <c r="F279" s="61"/>
      <c r="G279" s="62"/>
      <c r="H279" s="63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8.75" customHeight="1" x14ac:dyDescent="0.3">
      <c r="A280" s="17"/>
      <c r="B280" s="17"/>
      <c r="C280" s="26"/>
      <c r="D280" s="26"/>
      <c r="E280" s="61"/>
      <c r="F280" s="61"/>
      <c r="G280" s="62"/>
      <c r="H280" s="63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8.75" customHeight="1" x14ac:dyDescent="0.3">
      <c r="A281" s="17"/>
      <c r="B281" s="17"/>
      <c r="C281" s="26"/>
      <c r="D281" s="26"/>
      <c r="E281" s="61"/>
      <c r="F281" s="61"/>
      <c r="G281" s="62"/>
      <c r="H281" s="63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8.75" customHeight="1" x14ac:dyDescent="0.3">
      <c r="A282" s="17"/>
      <c r="B282" s="17"/>
      <c r="C282" s="26"/>
      <c r="D282" s="26"/>
      <c r="E282" s="61"/>
      <c r="F282" s="61"/>
      <c r="G282" s="62"/>
      <c r="H282" s="63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8.75" customHeight="1" x14ac:dyDescent="0.3">
      <c r="A283" s="17"/>
      <c r="B283" s="17"/>
      <c r="C283" s="26"/>
      <c r="D283" s="26"/>
      <c r="E283" s="61"/>
      <c r="F283" s="61"/>
      <c r="G283" s="62"/>
      <c r="H283" s="63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8.75" customHeight="1" x14ac:dyDescent="0.3">
      <c r="A284" s="17"/>
      <c r="B284" s="17"/>
      <c r="C284" s="26"/>
      <c r="D284" s="26"/>
      <c r="E284" s="61"/>
      <c r="F284" s="61"/>
      <c r="G284" s="62"/>
      <c r="H284" s="63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8.75" customHeight="1" x14ac:dyDescent="0.3">
      <c r="A285" s="17"/>
      <c r="B285" s="17"/>
      <c r="C285" s="26"/>
      <c r="D285" s="26"/>
      <c r="E285" s="61"/>
      <c r="F285" s="61"/>
      <c r="G285" s="62"/>
      <c r="H285" s="63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8.75" customHeight="1" x14ac:dyDescent="0.3">
      <c r="A286" s="17"/>
      <c r="B286" s="17"/>
      <c r="C286" s="26"/>
      <c r="D286" s="26"/>
      <c r="E286" s="61"/>
      <c r="F286" s="61"/>
      <c r="G286" s="62"/>
      <c r="H286" s="63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8.75" customHeight="1" x14ac:dyDescent="0.3">
      <c r="A287" s="17"/>
      <c r="B287" s="17"/>
      <c r="C287" s="26"/>
      <c r="D287" s="26"/>
      <c r="E287" s="61"/>
      <c r="F287" s="61"/>
      <c r="G287" s="62"/>
      <c r="H287" s="63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8.75" customHeight="1" x14ac:dyDescent="0.3">
      <c r="A288" s="17"/>
      <c r="B288" s="17"/>
      <c r="C288" s="26"/>
      <c r="D288" s="26"/>
      <c r="E288" s="61"/>
      <c r="F288" s="61"/>
      <c r="G288" s="62"/>
      <c r="H288" s="63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8.75" customHeight="1" x14ac:dyDescent="0.3">
      <c r="A289" s="17"/>
      <c r="B289" s="17"/>
      <c r="C289" s="26"/>
      <c r="D289" s="26"/>
      <c r="E289" s="61"/>
      <c r="F289" s="61"/>
      <c r="G289" s="62"/>
      <c r="H289" s="63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8.75" customHeight="1" x14ac:dyDescent="0.3">
      <c r="A290" s="17"/>
      <c r="B290" s="17"/>
      <c r="C290" s="26"/>
      <c r="D290" s="26"/>
      <c r="E290" s="61"/>
      <c r="F290" s="61"/>
      <c r="G290" s="62"/>
      <c r="H290" s="63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8.75" customHeight="1" x14ac:dyDescent="0.3">
      <c r="A291" s="17"/>
      <c r="B291" s="17"/>
      <c r="C291" s="26"/>
      <c r="D291" s="26"/>
      <c r="E291" s="61"/>
      <c r="F291" s="61"/>
      <c r="G291" s="62"/>
      <c r="H291" s="63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8.75" customHeight="1" x14ac:dyDescent="0.3">
      <c r="A292" s="17"/>
      <c r="B292" s="17"/>
      <c r="C292" s="26"/>
      <c r="D292" s="26"/>
      <c r="E292" s="61"/>
      <c r="F292" s="61"/>
      <c r="G292" s="62"/>
      <c r="H292" s="63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8.75" customHeight="1" x14ac:dyDescent="0.3">
      <c r="A293" s="17"/>
      <c r="B293" s="17"/>
      <c r="C293" s="26"/>
      <c r="D293" s="26"/>
      <c r="E293" s="61"/>
      <c r="F293" s="61"/>
      <c r="G293" s="62"/>
      <c r="H293" s="63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8.75" customHeight="1" x14ac:dyDescent="0.3">
      <c r="A294" s="17"/>
      <c r="B294" s="17"/>
      <c r="C294" s="26"/>
      <c r="D294" s="26"/>
      <c r="E294" s="61"/>
      <c r="F294" s="61"/>
      <c r="G294" s="62"/>
      <c r="H294" s="63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8.75" customHeight="1" x14ac:dyDescent="0.3">
      <c r="A295" s="17"/>
      <c r="B295" s="17"/>
      <c r="C295" s="26"/>
      <c r="D295" s="26"/>
      <c r="E295" s="61"/>
      <c r="F295" s="61"/>
      <c r="G295" s="62"/>
      <c r="H295" s="63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8.75" customHeight="1" x14ac:dyDescent="0.3">
      <c r="A296" s="17"/>
      <c r="B296" s="17"/>
      <c r="C296" s="26"/>
      <c r="D296" s="26"/>
      <c r="E296" s="61"/>
      <c r="F296" s="61"/>
      <c r="G296" s="62"/>
      <c r="H296" s="63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8.75" customHeight="1" x14ac:dyDescent="0.3">
      <c r="A297" s="17"/>
      <c r="B297" s="17"/>
      <c r="C297" s="26"/>
      <c r="D297" s="26"/>
      <c r="E297" s="61"/>
      <c r="F297" s="61"/>
      <c r="G297" s="62"/>
      <c r="H297" s="63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8.75" customHeight="1" x14ac:dyDescent="0.3">
      <c r="A298" s="17"/>
      <c r="B298" s="17"/>
      <c r="C298" s="26"/>
      <c r="D298" s="26"/>
      <c r="E298" s="61"/>
      <c r="F298" s="61"/>
      <c r="G298" s="62"/>
      <c r="H298" s="63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8.75" customHeight="1" x14ac:dyDescent="0.3">
      <c r="A299" s="17"/>
      <c r="B299" s="17"/>
      <c r="C299" s="26"/>
      <c r="D299" s="26"/>
      <c r="E299" s="61"/>
      <c r="F299" s="61"/>
      <c r="G299" s="62"/>
      <c r="H299" s="63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8.75" customHeight="1" x14ac:dyDescent="0.3">
      <c r="A300" s="17"/>
      <c r="B300" s="17"/>
      <c r="C300" s="26"/>
      <c r="D300" s="26"/>
      <c r="E300" s="61"/>
      <c r="F300" s="61"/>
      <c r="G300" s="62"/>
      <c r="H300" s="63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8.75" customHeight="1" x14ac:dyDescent="0.3">
      <c r="A301" s="17"/>
      <c r="B301" s="17"/>
      <c r="C301" s="26"/>
      <c r="D301" s="26"/>
      <c r="E301" s="61"/>
      <c r="F301" s="61"/>
      <c r="G301" s="62"/>
      <c r="H301" s="63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8.75" customHeight="1" x14ac:dyDescent="0.3">
      <c r="A302" s="17"/>
      <c r="B302" s="17"/>
      <c r="C302" s="26"/>
      <c r="D302" s="26"/>
      <c r="E302" s="61"/>
      <c r="F302" s="61"/>
      <c r="G302" s="62"/>
      <c r="H302" s="63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8.75" customHeight="1" x14ac:dyDescent="0.3">
      <c r="A303" s="17"/>
      <c r="B303" s="17"/>
      <c r="C303" s="26"/>
      <c r="D303" s="26"/>
      <c r="E303" s="61"/>
      <c r="F303" s="61"/>
      <c r="G303" s="62"/>
      <c r="H303" s="63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8.75" customHeight="1" x14ac:dyDescent="0.3">
      <c r="A304" s="17"/>
      <c r="B304" s="17"/>
      <c r="C304" s="26"/>
      <c r="D304" s="26"/>
      <c r="E304" s="61"/>
      <c r="F304" s="61"/>
      <c r="G304" s="62"/>
      <c r="H304" s="63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8.75" customHeight="1" x14ac:dyDescent="0.3">
      <c r="A305" s="17"/>
      <c r="B305" s="17"/>
      <c r="C305" s="26"/>
      <c r="D305" s="26"/>
      <c r="E305" s="61"/>
      <c r="F305" s="61"/>
      <c r="G305" s="62"/>
      <c r="H305" s="63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8.75" customHeight="1" x14ac:dyDescent="0.3">
      <c r="A306" s="17"/>
      <c r="B306" s="17"/>
      <c r="C306" s="26"/>
      <c r="D306" s="26"/>
      <c r="E306" s="61"/>
      <c r="F306" s="61"/>
      <c r="G306" s="62"/>
      <c r="H306" s="63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8.75" customHeight="1" x14ac:dyDescent="0.3">
      <c r="A307" s="17"/>
      <c r="B307" s="17"/>
      <c r="C307" s="26"/>
      <c r="D307" s="26"/>
      <c r="E307" s="61"/>
      <c r="F307" s="61"/>
      <c r="G307" s="62"/>
      <c r="H307" s="63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8.75" customHeight="1" x14ac:dyDescent="0.3">
      <c r="A308" s="17"/>
      <c r="B308" s="17"/>
      <c r="C308" s="26"/>
      <c r="D308" s="26"/>
      <c r="E308" s="61"/>
      <c r="F308" s="61"/>
      <c r="G308" s="62"/>
      <c r="H308" s="63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8.75" customHeight="1" x14ac:dyDescent="0.3">
      <c r="A309" s="17"/>
      <c r="B309" s="17"/>
      <c r="C309" s="26"/>
      <c r="D309" s="26"/>
      <c r="E309" s="61"/>
      <c r="F309" s="61"/>
      <c r="G309" s="62"/>
      <c r="H309" s="63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8.75" customHeight="1" x14ac:dyDescent="0.3">
      <c r="A310" s="17"/>
      <c r="B310" s="17"/>
      <c r="C310" s="26"/>
      <c r="D310" s="26"/>
      <c r="E310" s="61"/>
      <c r="F310" s="61"/>
      <c r="G310" s="62"/>
      <c r="H310" s="63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8.75" customHeight="1" x14ac:dyDescent="0.3">
      <c r="A311" s="17"/>
      <c r="B311" s="17"/>
      <c r="C311" s="26"/>
      <c r="D311" s="26"/>
      <c r="E311" s="61"/>
      <c r="F311" s="61"/>
      <c r="G311" s="62"/>
      <c r="H311" s="63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8.75" customHeight="1" x14ac:dyDescent="0.3">
      <c r="A312" s="17"/>
      <c r="B312" s="17"/>
      <c r="C312" s="26"/>
      <c r="D312" s="26"/>
      <c r="E312" s="61"/>
      <c r="F312" s="61"/>
      <c r="G312" s="62"/>
      <c r="H312" s="63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8.75" customHeight="1" x14ac:dyDescent="0.3">
      <c r="A313" s="17"/>
      <c r="B313" s="17"/>
      <c r="C313" s="26"/>
      <c r="D313" s="26"/>
      <c r="E313" s="61"/>
      <c r="F313" s="61"/>
      <c r="G313" s="62"/>
      <c r="H313" s="63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8.75" customHeight="1" x14ac:dyDescent="0.3">
      <c r="A314" s="17"/>
      <c r="B314" s="17"/>
      <c r="C314" s="26"/>
      <c r="D314" s="26"/>
      <c r="E314" s="61"/>
      <c r="F314" s="61"/>
      <c r="G314" s="62"/>
      <c r="H314" s="63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8.75" customHeight="1" x14ac:dyDescent="0.3">
      <c r="A315" s="17"/>
      <c r="B315" s="17"/>
      <c r="C315" s="26"/>
      <c r="D315" s="26"/>
      <c r="E315" s="61"/>
      <c r="F315" s="61"/>
      <c r="G315" s="62"/>
      <c r="H315" s="63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8.75" customHeight="1" x14ac:dyDescent="0.3">
      <c r="A316" s="17"/>
      <c r="B316" s="17"/>
      <c r="C316" s="26"/>
      <c r="D316" s="26"/>
      <c r="E316" s="61"/>
      <c r="F316" s="61"/>
      <c r="G316" s="62"/>
      <c r="H316" s="63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8.75" customHeight="1" x14ac:dyDescent="0.3">
      <c r="A317" s="17"/>
      <c r="B317" s="17"/>
      <c r="C317" s="26"/>
      <c r="D317" s="26"/>
      <c r="E317" s="61"/>
      <c r="F317" s="61"/>
      <c r="G317" s="62"/>
      <c r="H317" s="63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8.75" customHeight="1" x14ac:dyDescent="0.3">
      <c r="A318" s="17"/>
      <c r="B318" s="17"/>
      <c r="C318" s="26"/>
      <c r="D318" s="26"/>
      <c r="E318" s="61"/>
      <c r="F318" s="61"/>
      <c r="G318" s="62"/>
      <c r="H318" s="63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8.75" customHeight="1" x14ac:dyDescent="0.3">
      <c r="A319" s="17"/>
      <c r="B319" s="17"/>
      <c r="C319" s="26"/>
      <c r="D319" s="26"/>
      <c r="E319" s="61"/>
      <c r="F319" s="61"/>
      <c r="G319" s="62"/>
      <c r="H319" s="63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8.75" customHeight="1" x14ac:dyDescent="0.3">
      <c r="A320" s="17"/>
      <c r="B320" s="17"/>
      <c r="C320" s="26"/>
      <c r="D320" s="26"/>
      <c r="E320" s="61"/>
      <c r="F320" s="61"/>
      <c r="G320" s="62"/>
      <c r="H320" s="63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8.75" customHeight="1" x14ac:dyDescent="0.3">
      <c r="A321" s="17"/>
      <c r="B321" s="17"/>
      <c r="C321" s="26"/>
      <c r="D321" s="26"/>
      <c r="E321" s="61"/>
      <c r="F321" s="61"/>
      <c r="G321" s="62"/>
      <c r="H321" s="63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8.75" customHeight="1" x14ac:dyDescent="0.3">
      <c r="A322" s="17"/>
      <c r="B322" s="17"/>
      <c r="C322" s="26"/>
      <c r="D322" s="26"/>
      <c r="E322" s="61"/>
      <c r="F322" s="61"/>
      <c r="G322" s="62"/>
      <c r="H322" s="63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8.75" customHeight="1" x14ac:dyDescent="0.3">
      <c r="A323" s="17"/>
      <c r="B323" s="17"/>
      <c r="C323" s="26"/>
      <c r="D323" s="26"/>
      <c r="E323" s="61"/>
      <c r="F323" s="61"/>
      <c r="G323" s="62"/>
      <c r="H323" s="63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8.75" customHeight="1" x14ac:dyDescent="0.3">
      <c r="A324" s="17"/>
      <c r="B324" s="17"/>
      <c r="C324" s="26"/>
      <c r="D324" s="26"/>
      <c r="E324" s="61"/>
      <c r="F324" s="61"/>
      <c r="G324" s="62"/>
      <c r="H324" s="63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8.75" customHeight="1" x14ac:dyDescent="0.3">
      <c r="A325" s="17"/>
      <c r="B325" s="17"/>
      <c r="C325" s="26"/>
      <c r="D325" s="26"/>
      <c r="E325" s="61"/>
      <c r="F325" s="61"/>
      <c r="G325" s="62"/>
      <c r="H325" s="63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8.75" customHeight="1" x14ac:dyDescent="0.3">
      <c r="A326" s="17"/>
      <c r="B326" s="17"/>
      <c r="C326" s="26"/>
      <c r="D326" s="26"/>
      <c r="E326" s="61"/>
      <c r="F326" s="61"/>
      <c r="G326" s="62"/>
      <c r="H326" s="63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8.75" customHeight="1" x14ac:dyDescent="0.3">
      <c r="A327" s="17"/>
      <c r="B327" s="17"/>
      <c r="C327" s="26"/>
      <c r="D327" s="26"/>
      <c r="E327" s="61"/>
      <c r="F327" s="61"/>
      <c r="G327" s="62"/>
      <c r="H327" s="63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8.75" customHeight="1" x14ac:dyDescent="0.3">
      <c r="A328" s="17"/>
      <c r="B328" s="17"/>
      <c r="C328" s="26"/>
      <c r="D328" s="26"/>
      <c r="E328" s="61"/>
      <c r="F328" s="61"/>
      <c r="G328" s="62"/>
      <c r="H328" s="63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8.75" customHeight="1" x14ac:dyDescent="0.3">
      <c r="A329" s="17"/>
      <c r="B329" s="17"/>
      <c r="C329" s="26"/>
      <c r="D329" s="26"/>
      <c r="E329" s="61"/>
      <c r="F329" s="61"/>
      <c r="G329" s="62"/>
      <c r="H329" s="63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8.75" customHeight="1" x14ac:dyDescent="0.3">
      <c r="A330" s="17"/>
      <c r="B330" s="17"/>
      <c r="C330" s="26"/>
      <c r="D330" s="26"/>
      <c r="E330" s="61"/>
      <c r="F330" s="61"/>
      <c r="G330" s="62"/>
      <c r="H330" s="63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8.75" customHeight="1" x14ac:dyDescent="0.3">
      <c r="A331" s="17"/>
      <c r="B331" s="17"/>
      <c r="C331" s="26"/>
      <c r="D331" s="26"/>
      <c r="E331" s="61"/>
      <c r="F331" s="61"/>
      <c r="G331" s="62"/>
      <c r="H331" s="63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8.75" customHeight="1" x14ac:dyDescent="0.3">
      <c r="A332" s="17"/>
      <c r="B332" s="17"/>
      <c r="C332" s="26"/>
      <c r="D332" s="26"/>
      <c r="E332" s="61"/>
      <c r="F332" s="61"/>
      <c r="G332" s="62"/>
      <c r="H332" s="63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8.75" customHeight="1" x14ac:dyDescent="0.3">
      <c r="A333" s="17"/>
      <c r="B333" s="17"/>
      <c r="C333" s="26"/>
      <c r="D333" s="26"/>
      <c r="E333" s="61"/>
      <c r="F333" s="61"/>
      <c r="G333" s="62"/>
      <c r="H333" s="63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8.75" customHeight="1" x14ac:dyDescent="0.3">
      <c r="A334" s="17"/>
      <c r="B334" s="17"/>
      <c r="C334" s="26"/>
      <c r="D334" s="26"/>
      <c r="E334" s="61"/>
      <c r="F334" s="61"/>
      <c r="G334" s="62"/>
      <c r="H334" s="63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8.75" customHeight="1" x14ac:dyDescent="0.3">
      <c r="A335" s="17"/>
      <c r="B335" s="17"/>
      <c r="C335" s="26"/>
      <c r="D335" s="26"/>
      <c r="E335" s="61"/>
      <c r="F335" s="61"/>
      <c r="G335" s="62"/>
      <c r="H335" s="63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8.75" customHeight="1" x14ac:dyDescent="0.3">
      <c r="A336" s="17"/>
      <c r="B336" s="17"/>
      <c r="C336" s="26"/>
      <c r="D336" s="26"/>
      <c r="E336" s="61"/>
      <c r="F336" s="61"/>
      <c r="G336" s="62"/>
      <c r="H336" s="63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8.75" customHeight="1" x14ac:dyDescent="0.3">
      <c r="A337" s="17"/>
      <c r="B337" s="17"/>
      <c r="C337" s="26"/>
      <c r="D337" s="26"/>
      <c r="E337" s="61"/>
      <c r="F337" s="61"/>
      <c r="G337" s="62"/>
      <c r="H337" s="63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8.75" customHeight="1" x14ac:dyDescent="0.3">
      <c r="A338" s="17"/>
      <c r="B338" s="17"/>
      <c r="C338" s="26"/>
      <c r="D338" s="26"/>
      <c r="E338" s="61"/>
      <c r="F338" s="61"/>
      <c r="G338" s="62"/>
      <c r="H338" s="63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8.75" customHeight="1" x14ac:dyDescent="0.3">
      <c r="A339" s="17"/>
      <c r="B339" s="17"/>
      <c r="C339" s="26"/>
      <c r="D339" s="26"/>
      <c r="E339" s="61"/>
      <c r="F339" s="61"/>
      <c r="G339" s="62"/>
      <c r="H339" s="63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8.75" customHeight="1" x14ac:dyDescent="0.3">
      <c r="A340" s="17"/>
      <c r="B340" s="17"/>
      <c r="C340" s="26"/>
      <c r="D340" s="26"/>
      <c r="E340" s="61"/>
      <c r="F340" s="61"/>
      <c r="G340" s="62"/>
      <c r="H340" s="63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8.75" customHeight="1" x14ac:dyDescent="0.3">
      <c r="A341" s="17"/>
      <c r="B341" s="17"/>
      <c r="C341" s="26"/>
      <c r="D341" s="26"/>
      <c r="E341" s="61"/>
      <c r="F341" s="61"/>
      <c r="G341" s="62"/>
      <c r="H341" s="63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8.75" customHeight="1" x14ac:dyDescent="0.3">
      <c r="A342" s="17"/>
      <c r="B342" s="17"/>
      <c r="C342" s="26"/>
      <c r="D342" s="26"/>
      <c r="E342" s="61"/>
      <c r="F342" s="61"/>
      <c r="G342" s="62"/>
      <c r="H342" s="63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8.75" customHeight="1" x14ac:dyDescent="0.3">
      <c r="A343" s="17"/>
      <c r="B343" s="17"/>
      <c r="C343" s="26"/>
      <c r="D343" s="26"/>
      <c r="E343" s="61"/>
      <c r="F343" s="61"/>
      <c r="G343" s="62"/>
      <c r="H343" s="63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8.75" customHeight="1" x14ac:dyDescent="0.3">
      <c r="A344" s="17"/>
      <c r="B344" s="17"/>
      <c r="C344" s="26"/>
      <c r="D344" s="26"/>
      <c r="E344" s="61"/>
      <c r="F344" s="61"/>
      <c r="G344" s="62"/>
      <c r="H344" s="63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8.75" customHeight="1" x14ac:dyDescent="0.3">
      <c r="A345" s="17"/>
      <c r="B345" s="17"/>
      <c r="C345" s="26"/>
      <c r="D345" s="26"/>
      <c r="E345" s="61"/>
      <c r="F345" s="61"/>
      <c r="G345" s="62"/>
      <c r="H345" s="63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8.75" customHeight="1" x14ac:dyDescent="0.3">
      <c r="A346" s="17"/>
      <c r="B346" s="17"/>
      <c r="C346" s="26"/>
      <c r="D346" s="26"/>
      <c r="E346" s="61"/>
      <c r="F346" s="61"/>
      <c r="G346" s="62"/>
      <c r="H346" s="63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8.75" customHeight="1" x14ac:dyDescent="0.3">
      <c r="A347" s="17"/>
      <c r="B347" s="17"/>
      <c r="C347" s="26"/>
      <c r="D347" s="26"/>
      <c r="E347" s="61"/>
      <c r="F347" s="61"/>
      <c r="G347" s="62"/>
      <c r="H347" s="63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8.75" customHeight="1" x14ac:dyDescent="0.3">
      <c r="A348" s="17"/>
      <c r="B348" s="17"/>
      <c r="C348" s="26"/>
      <c r="D348" s="26"/>
      <c r="E348" s="61"/>
      <c r="F348" s="61"/>
      <c r="G348" s="62"/>
      <c r="H348" s="63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8.75" customHeight="1" x14ac:dyDescent="0.3">
      <c r="A349" s="17"/>
      <c r="B349" s="17"/>
      <c r="C349" s="26"/>
      <c r="D349" s="26"/>
      <c r="E349" s="61"/>
      <c r="F349" s="61"/>
      <c r="G349" s="62"/>
      <c r="H349" s="63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8.75" customHeight="1" x14ac:dyDescent="0.3">
      <c r="A350" s="17"/>
      <c r="B350" s="17"/>
      <c r="C350" s="26"/>
      <c r="D350" s="26"/>
      <c r="E350" s="61"/>
      <c r="F350" s="61"/>
      <c r="G350" s="62"/>
      <c r="H350" s="63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8.75" customHeight="1" x14ac:dyDescent="0.3">
      <c r="A351" s="17"/>
      <c r="B351" s="17"/>
      <c r="C351" s="26"/>
      <c r="D351" s="26"/>
      <c r="E351" s="61"/>
      <c r="F351" s="61"/>
      <c r="G351" s="62"/>
      <c r="H351" s="63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8.75" customHeight="1" x14ac:dyDescent="0.3">
      <c r="A352" s="17"/>
      <c r="B352" s="17"/>
      <c r="C352" s="26"/>
      <c r="D352" s="26"/>
      <c r="E352" s="61"/>
      <c r="F352" s="61"/>
      <c r="G352" s="62"/>
      <c r="H352" s="63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8.75" customHeight="1" x14ac:dyDescent="0.3">
      <c r="A353" s="17"/>
      <c r="B353" s="17"/>
      <c r="C353" s="26"/>
      <c r="D353" s="26"/>
      <c r="E353" s="61"/>
      <c r="F353" s="61"/>
      <c r="G353" s="62"/>
      <c r="H353" s="63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8.75" customHeight="1" x14ac:dyDescent="0.3">
      <c r="A354" s="17"/>
      <c r="B354" s="17"/>
      <c r="C354" s="26"/>
      <c r="D354" s="26"/>
      <c r="E354" s="61"/>
      <c r="F354" s="61"/>
      <c r="G354" s="62"/>
      <c r="H354" s="63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8.75" customHeight="1" x14ac:dyDescent="0.3">
      <c r="A355" s="17"/>
      <c r="B355" s="17"/>
      <c r="C355" s="26"/>
      <c r="D355" s="26"/>
      <c r="E355" s="61"/>
      <c r="F355" s="61"/>
      <c r="G355" s="62"/>
      <c r="H355" s="63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8.75" customHeight="1" x14ac:dyDescent="0.3">
      <c r="A356" s="17"/>
      <c r="B356" s="17"/>
      <c r="C356" s="26"/>
      <c r="D356" s="26"/>
      <c r="E356" s="61"/>
      <c r="F356" s="61"/>
      <c r="G356" s="62"/>
      <c r="H356" s="63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8.75" customHeight="1" x14ac:dyDescent="0.3">
      <c r="A357" s="17"/>
      <c r="B357" s="17"/>
      <c r="C357" s="26"/>
      <c r="D357" s="26"/>
      <c r="E357" s="61"/>
      <c r="F357" s="61"/>
      <c r="G357" s="62"/>
      <c r="H357" s="63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8.75" customHeight="1" x14ac:dyDescent="0.3">
      <c r="A358" s="17"/>
      <c r="B358" s="17"/>
      <c r="C358" s="26"/>
      <c r="D358" s="26"/>
      <c r="E358" s="61"/>
      <c r="F358" s="61"/>
      <c r="G358" s="62"/>
      <c r="H358" s="63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8.75" customHeight="1" x14ac:dyDescent="0.3">
      <c r="A359" s="17"/>
      <c r="B359" s="17"/>
      <c r="C359" s="26"/>
      <c r="D359" s="26"/>
      <c r="E359" s="61"/>
      <c r="F359" s="61"/>
      <c r="G359" s="62"/>
      <c r="H359" s="63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8.75" customHeight="1" x14ac:dyDescent="0.3">
      <c r="A360" s="17"/>
      <c r="B360" s="17"/>
      <c r="C360" s="26"/>
      <c r="D360" s="26"/>
      <c r="E360" s="61"/>
      <c r="F360" s="61"/>
      <c r="G360" s="62"/>
      <c r="H360" s="63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8.75" customHeight="1" x14ac:dyDescent="0.3">
      <c r="A361" s="17"/>
      <c r="B361" s="17"/>
      <c r="C361" s="26"/>
      <c r="D361" s="26"/>
      <c r="E361" s="61"/>
      <c r="F361" s="61"/>
      <c r="G361" s="62"/>
      <c r="H361" s="63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8.75" customHeight="1" x14ac:dyDescent="0.3">
      <c r="A362" s="17"/>
      <c r="B362" s="17"/>
      <c r="C362" s="26"/>
      <c r="D362" s="26"/>
      <c r="E362" s="61"/>
      <c r="F362" s="61"/>
      <c r="G362" s="62"/>
      <c r="H362" s="63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8.75" customHeight="1" x14ac:dyDescent="0.3">
      <c r="A363" s="17"/>
      <c r="B363" s="17"/>
      <c r="C363" s="26"/>
      <c r="D363" s="26"/>
      <c r="E363" s="61"/>
      <c r="F363" s="61"/>
      <c r="G363" s="62"/>
      <c r="H363" s="63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8.75" customHeight="1" x14ac:dyDescent="0.3">
      <c r="A364" s="17"/>
      <c r="B364" s="17"/>
      <c r="C364" s="26"/>
      <c r="D364" s="26"/>
      <c r="E364" s="61"/>
      <c r="F364" s="61"/>
      <c r="G364" s="62"/>
      <c r="H364" s="63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8.75" customHeight="1" x14ac:dyDescent="0.3">
      <c r="A365" s="17"/>
      <c r="B365" s="17"/>
      <c r="C365" s="26"/>
      <c r="D365" s="26"/>
      <c r="E365" s="61"/>
      <c r="F365" s="61"/>
      <c r="G365" s="62"/>
      <c r="H365" s="63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8.75" customHeight="1" x14ac:dyDescent="0.3">
      <c r="A366" s="17"/>
      <c r="B366" s="17"/>
      <c r="C366" s="26"/>
      <c r="D366" s="26"/>
      <c r="E366" s="61"/>
      <c r="F366" s="61"/>
      <c r="G366" s="62"/>
      <c r="H366" s="63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8.75" customHeight="1" x14ac:dyDescent="0.3">
      <c r="A367" s="17"/>
      <c r="B367" s="17"/>
      <c r="C367" s="26"/>
      <c r="D367" s="26"/>
      <c r="E367" s="61"/>
      <c r="F367" s="61"/>
      <c r="G367" s="62"/>
      <c r="H367" s="63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8.75" customHeight="1" x14ac:dyDescent="0.3">
      <c r="A368" s="17"/>
      <c r="B368" s="17"/>
      <c r="C368" s="26"/>
      <c r="D368" s="26"/>
      <c r="E368" s="61"/>
      <c r="F368" s="61"/>
      <c r="G368" s="62"/>
      <c r="H368" s="63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8.75" customHeight="1" x14ac:dyDescent="0.3">
      <c r="A369" s="17"/>
      <c r="B369" s="17"/>
      <c r="C369" s="26"/>
      <c r="D369" s="26"/>
      <c r="E369" s="61"/>
      <c r="F369" s="61"/>
      <c r="G369" s="62"/>
      <c r="H369" s="63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8.75" customHeight="1" x14ac:dyDescent="0.3">
      <c r="A370" s="17"/>
      <c r="B370" s="17"/>
      <c r="C370" s="26"/>
      <c r="D370" s="26"/>
      <c r="E370" s="61"/>
      <c r="F370" s="61"/>
      <c r="G370" s="62"/>
      <c r="H370" s="63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8.75" customHeight="1" x14ac:dyDescent="0.3">
      <c r="A371" s="17"/>
      <c r="B371" s="17"/>
      <c r="C371" s="26"/>
      <c r="D371" s="26"/>
      <c r="E371" s="61"/>
      <c r="F371" s="61"/>
      <c r="G371" s="62"/>
      <c r="H371" s="63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8.75" customHeight="1" x14ac:dyDescent="0.3">
      <c r="A372" s="17"/>
      <c r="B372" s="17"/>
      <c r="C372" s="26"/>
      <c r="D372" s="26"/>
      <c r="E372" s="61"/>
      <c r="F372" s="61"/>
      <c r="G372" s="62"/>
      <c r="H372" s="63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8.75" customHeight="1" x14ac:dyDescent="0.3">
      <c r="A373" s="17"/>
      <c r="B373" s="17"/>
      <c r="C373" s="26"/>
      <c r="D373" s="26"/>
      <c r="E373" s="61"/>
      <c r="F373" s="61"/>
      <c r="G373" s="62"/>
      <c r="H373" s="63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8.75" customHeight="1" x14ac:dyDescent="0.3">
      <c r="A374" s="17"/>
      <c r="B374" s="17"/>
      <c r="C374" s="26"/>
      <c r="D374" s="26"/>
      <c r="E374" s="61"/>
      <c r="F374" s="61"/>
      <c r="G374" s="62"/>
      <c r="H374" s="63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8.75" customHeight="1" x14ac:dyDescent="0.3">
      <c r="A375" s="17"/>
      <c r="B375" s="17"/>
      <c r="C375" s="26"/>
      <c r="D375" s="26"/>
      <c r="E375" s="61"/>
      <c r="F375" s="61"/>
      <c r="G375" s="62"/>
      <c r="H375" s="63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8.75" customHeight="1" x14ac:dyDescent="0.3">
      <c r="A376" s="17"/>
      <c r="B376" s="17"/>
      <c r="C376" s="26"/>
      <c r="D376" s="26"/>
      <c r="E376" s="61"/>
      <c r="F376" s="61"/>
      <c r="G376" s="62"/>
      <c r="H376" s="63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8.75" customHeight="1" x14ac:dyDescent="0.3">
      <c r="A377" s="17"/>
      <c r="B377" s="17"/>
      <c r="C377" s="26"/>
      <c r="D377" s="26"/>
      <c r="E377" s="61"/>
      <c r="F377" s="61"/>
      <c r="G377" s="62"/>
      <c r="H377" s="63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8.75" customHeight="1" x14ac:dyDescent="0.3">
      <c r="A378" s="17"/>
      <c r="B378" s="17"/>
      <c r="C378" s="26"/>
      <c r="D378" s="26"/>
      <c r="E378" s="61"/>
      <c r="F378" s="61"/>
      <c r="G378" s="62"/>
      <c r="H378" s="63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8.75" customHeight="1" x14ac:dyDescent="0.3">
      <c r="A379" s="17"/>
      <c r="B379" s="17"/>
      <c r="C379" s="26"/>
      <c r="D379" s="26"/>
      <c r="E379" s="61"/>
      <c r="F379" s="61"/>
      <c r="G379" s="62"/>
      <c r="H379" s="63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8.75" customHeight="1" x14ac:dyDescent="0.3">
      <c r="A380" s="17"/>
      <c r="B380" s="17"/>
      <c r="C380" s="26"/>
      <c r="D380" s="26"/>
      <c r="E380" s="61"/>
      <c r="F380" s="61"/>
      <c r="G380" s="62"/>
      <c r="H380" s="63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8.75" customHeight="1" x14ac:dyDescent="0.3">
      <c r="A381" s="17"/>
      <c r="B381" s="17"/>
      <c r="C381" s="26"/>
      <c r="D381" s="26"/>
      <c r="E381" s="61"/>
      <c r="F381" s="61"/>
      <c r="G381" s="62"/>
      <c r="H381" s="63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8.75" customHeight="1" x14ac:dyDescent="0.3">
      <c r="A382" s="17"/>
      <c r="B382" s="17"/>
      <c r="C382" s="26"/>
      <c r="D382" s="26"/>
      <c r="E382" s="61"/>
      <c r="F382" s="61"/>
      <c r="G382" s="62"/>
      <c r="H382" s="63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8.75" customHeight="1" x14ac:dyDescent="0.3">
      <c r="A383" s="17"/>
      <c r="B383" s="17"/>
      <c r="C383" s="26"/>
      <c r="D383" s="26"/>
      <c r="E383" s="61"/>
      <c r="F383" s="61"/>
      <c r="G383" s="62"/>
      <c r="H383" s="63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8.75" customHeight="1" x14ac:dyDescent="0.3">
      <c r="A384" s="17"/>
      <c r="B384" s="17"/>
      <c r="C384" s="26"/>
      <c r="D384" s="26"/>
      <c r="E384" s="61"/>
      <c r="F384" s="61"/>
      <c r="G384" s="62"/>
      <c r="H384" s="63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8.75" customHeight="1" x14ac:dyDescent="0.3">
      <c r="A385" s="17"/>
      <c r="B385" s="17"/>
      <c r="C385" s="26"/>
      <c r="D385" s="26"/>
      <c r="E385" s="61"/>
      <c r="F385" s="61"/>
      <c r="G385" s="62"/>
      <c r="H385" s="63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8.75" customHeight="1" x14ac:dyDescent="0.3">
      <c r="A386" s="17"/>
      <c r="B386" s="17"/>
      <c r="C386" s="26"/>
      <c r="D386" s="26"/>
      <c r="E386" s="61"/>
      <c r="F386" s="61"/>
      <c r="G386" s="62"/>
      <c r="H386" s="63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8.75" customHeight="1" x14ac:dyDescent="0.3">
      <c r="A387" s="17"/>
      <c r="B387" s="17"/>
      <c r="C387" s="26"/>
      <c r="D387" s="26"/>
      <c r="E387" s="61"/>
      <c r="F387" s="61"/>
      <c r="G387" s="62"/>
      <c r="H387" s="63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8.75" customHeight="1" x14ac:dyDescent="0.3">
      <c r="A388" s="17"/>
      <c r="B388" s="17"/>
      <c r="C388" s="26"/>
      <c r="D388" s="26"/>
      <c r="E388" s="61"/>
      <c r="F388" s="61"/>
      <c r="G388" s="62"/>
      <c r="H388" s="63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8.75" customHeight="1" x14ac:dyDescent="0.3">
      <c r="A389" s="17"/>
      <c r="B389" s="17"/>
      <c r="C389" s="26"/>
      <c r="D389" s="26"/>
      <c r="E389" s="61"/>
      <c r="F389" s="61"/>
      <c r="G389" s="62"/>
      <c r="H389" s="63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8.75" customHeight="1" x14ac:dyDescent="0.3">
      <c r="A390" s="17"/>
      <c r="B390" s="17"/>
      <c r="C390" s="26"/>
      <c r="D390" s="26"/>
      <c r="E390" s="61"/>
      <c r="F390" s="61"/>
      <c r="G390" s="62"/>
      <c r="H390" s="63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8.75" customHeight="1" x14ac:dyDescent="0.3">
      <c r="A391" s="17"/>
      <c r="B391" s="17"/>
      <c r="C391" s="26"/>
      <c r="D391" s="26"/>
      <c r="E391" s="61"/>
      <c r="F391" s="61"/>
      <c r="G391" s="62"/>
      <c r="H391" s="63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8.75" customHeight="1" x14ac:dyDescent="0.3">
      <c r="A392" s="17"/>
      <c r="B392" s="17"/>
      <c r="C392" s="26"/>
      <c r="D392" s="26"/>
      <c r="E392" s="61"/>
      <c r="F392" s="61"/>
      <c r="G392" s="62"/>
      <c r="H392" s="63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8.75" customHeight="1" x14ac:dyDescent="0.3">
      <c r="A393" s="17"/>
      <c r="B393" s="17"/>
      <c r="C393" s="26"/>
      <c r="D393" s="26"/>
      <c r="E393" s="61"/>
      <c r="F393" s="61"/>
      <c r="G393" s="62"/>
      <c r="H393" s="63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8.75" customHeight="1" x14ac:dyDescent="0.3">
      <c r="A394" s="17"/>
      <c r="B394" s="17"/>
      <c r="C394" s="26"/>
      <c r="D394" s="26"/>
      <c r="E394" s="61"/>
      <c r="F394" s="61"/>
      <c r="G394" s="62"/>
      <c r="H394" s="63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8.75" customHeight="1" x14ac:dyDescent="0.3">
      <c r="A395" s="17"/>
      <c r="B395" s="17"/>
      <c r="C395" s="26"/>
      <c r="D395" s="26"/>
      <c r="E395" s="61"/>
      <c r="F395" s="61"/>
      <c r="G395" s="62"/>
      <c r="H395" s="63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8.75" customHeight="1" x14ac:dyDescent="0.3">
      <c r="A396" s="17"/>
      <c r="B396" s="17"/>
      <c r="C396" s="26"/>
      <c r="D396" s="26"/>
      <c r="E396" s="61"/>
      <c r="F396" s="61"/>
      <c r="G396" s="62"/>
      <c r="H396" s="63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8.75" customHeight="1" x14ac:dyDescent="0.3">
      <c r="A397" s="17"/>
      <c r="B397" s="17"/>
      <c r="C397" s="26"/>
      <c r="D397" s="26"/>
      <c r="E397" s="61"/>
      <c r="F397" s="61"/>
      <c r="G397" s="62"/>
      <c r="H397" s="63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8.75" customHeight="1" x14ac:dyDescent="0.3">
      <c r="A398" s="17"/>
      <c r="B398" s="17"/>
      <c r="C398" s="26"/>
      <c r="D398" s="26"/>
      <c r="E398" s="61"/>
      <c r="F398" s="61"/>
      <c r="G398" s="62"/>
      <c r="H398" s="63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8.75" customHeight="1" x14ac:dyDescent="0.3">
      <c r="A399" s="17"/>
      <c r="B399" s="17"/>
      <c r="C399" s="26"/>
      <c r="D399" s="26"/>
      <c r="E399" s="61"/>
      <c r="F399" s="61"/>
      <c r="G399" s="62"/>
      <c r="H399" s="63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8.75" customHeight="1" x14ac:dyDescent="0.3">
      <c r="A400" s="17"/>
      <c r="B400" s="17"/>
      <c r="C400" s="26"/>
      <c r="D400" s="26"/>
      <c r="E400" s="61"/>
      <c r="F400" s="61"/>
      <c r="G400" s="62"/>
      <c r="H400" s="63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8.75" customHeight="1" x14ac:dyDescent="0.3">
      <c r="A401" s="17"/>
      <c r="B401" s="17"/>
      <c r="C401" s="26"/>
      <c r="D401" s="26"/>
      <c r="E401" s="61"/>
      <c r="F401" s="61"/>
      <c r="G401" s="62"/>
      <c r="H401" s="63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8.75" customHeight="1" x14ac:dyDescent="0.3">
      <c r="A402" s="17"/>
      <c r="B402" s="17"/>
      <c r="C402" s="26"/>
      <c r="D402" s="26"/>
      <c r="E402" s="61"/>
      <c r="F402" s="61"/>
      <c r="G402" s="62"/>
      <c r="H402" s="63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8.75" customHeight="1" x14ac:dyDescent="0.3">
      <c r="A403" s="17"/>
      <c r="B403" s="17"/>
      <c r="C403" s="26"/>
      <c r="D403" s="26"/>
      <c r="E403" s="61"/>
      <c r="F403" s="61"/>
      <c r="G403" s="62"/>
      <c r="H403" s="63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8.75" customHeight="1" x14ac:dyDescent="0.3">
      <c r="A404" s="17"/>
      <c r="B404" s="17"/>
      <c r="C404" s="26"/>
      <c r="D404" s="26"/>
      <c r="E404" s="61"/>
      <c r="F404" s="61"/>
      <c r="G404" s="62"/>
      <c r="H404" s="63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8.75" customHeight="1" x14ac:dyDescent="0.3">
      <c r="A405" s="17"/>
      <c r="B405" s="17"/>
      <c r="C405" s="26"/>
      <c r="D405" s="26"/>
      <c r="E405" s="61"/>
      <c r="F405" s="61"/>
      <c r="G405" s="62"/>
      <c r="H405" s="63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8.75" customHeight="1" x14ac:dyDescent="0.3">
      <c r="A406" s="17"/>
      <c r="B406" s="17"/>
      <c r="C406" s="26"/>
      <c r="D406" s="26"/>
      <c r="E406" s="61"/>
      <c r="F406" s="61"/>
      <c r="G406" s="62"/>
      <c r="H406" s="63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8.75" customHeight="1" x14ac:dyDescent="0.3">
      <c r="A407" s="17"/>
      <c r="B407" s="17"/>
      <c r="C407" s="26"/>
      <c r="D407" s="26"/>
      <c r="E407" s="61"/>
      <c r="F407" s="61"/>
      <c r="G407" s="62"/>
      <c r="H407" s="63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8.75" customHeight="1" x14ac:dyDescent="0.3">
      <c r="A408" s="17"/>
      <c r="B408" s="17"/>
      <c r="C408" s="26"/>
      <c r="D408" s="26"/>
      <c r="E408" s="61"/>
      <c r="F408" s="61"/>
      <c r="G408" s="62"/>
      <c r="H408" s="63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8.75" customHeight="1" x14ac:dyDescent="0.3">
      <c r="A409" s="17"/>
      <c r="B409" s="17"/>
      <c r="C409" s="26"/>
      <c r="D409" s="26"/>
      <c r="E409" s="61"/>
      <c r="F409" s="61"/>
      <c r="G409" s="62"/>
      <c r="H409" s="63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8.75" customHeight="1" x14ac:dyDescent="0.3">
      <c r="A410" s="17"/>
      <c r="B410" s="17"/>
      <c r="C410" s="26"/>
      <c r="D410" s="26"/>
      <c r="E410" s="61"/>
      <c r="F410" s="61"/>
      <c r="G410" s="62"/>
      <c r="H410" s="63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8.75" customHeight="1" x14ac:dyDescent="0.3">
      <c r="A411" s="17"/>
      <c r="B411" s="17"/>
      <c r="C411" s="26"/>
      <c r="D411" s="26"/>
      <c r="E411" s="61"/>
      <c r="F411" s="61"/>
      <c r="G411" s="62"/>
      <c r="H411" s="63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8.75" customHeight="1" x14ac:dyDescent="0.3">
      <c r="A412" s="17"/>
      <c r="B412" s="17"/>
      <c r="C412" s="26"/>
      <c r="D412" s="26"/>
      <c r="E412" s="61"/>
      <c r="F412" s="61"/>
      <c r="G412" s="62"/>
      <c r="H412" s="63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8.75" customHeight="1" x14ac:dyDescent="0.3">
      <c r="A413" s="17"/>
      <c r="B413" s="17"/>
      <c r="C413" s="26"/>
      <c r="D413" s="26"/>
      <c r="E413" s="61"/>
      <c r="F413" s="61"/>
      <c r="G413" s="62"/>
      <c r="H413" s="63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8.75" customHeight="1" x14ac:dyDescent="0.3">
      <c r="A414" s="17"/>
      <c r="B414" s="17"/>
      <c r="C414" s="26"/>
      <c r="D414" s="26"/>
      <c r="E414" s="61"/>
      <c r="F414" s="61"/>
      <c r="G414" s="62"/>
      <c r="H414" s="63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8.75" customHeight="1" x14ac:dyDescent="0.3">
      <c r="A415" s="17"/>
      <c r="B415" s="17"/>
      <c r="C415" s="26"/>
      <c r="D415" s="26"/>
      <c r="E415" s="61"/>
      <c r="F415" s="61"/>
      <c r="G415" s="62"/>
      <c r="H415" s="63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8.75" customHeight="1" x14ac:dyDescent="0.3">
      <c r="A416" s="17"/>
      <c r="B416" s="17"/>
      <c r="C416" s="26"/>
      <c r="D416" s="26"/>
      <c r="E416" s="61"/>
      <c r="F416" s="61"/>
      <c r="G416" s="62"/>
      <c r="H416" s="63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8.75" customHeight="1" x14ac:dyDescent="0.3">
      <c r="A417" s="17"/>
      <c r="B417" s="17"/>
      <c r="C417" s="26"/>
      <c r="D417" s="26"/>
      <c r="E417" s="61"/>
      <c r="F417" s="61"/>
      <c r="G417" s="62"/>
      <c r="H417" s="63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8.75" customHeight="1" x14ac:dyDescent="0.3">
      <c r="A418" s="17"/>
      <c r="B418" s="17"/>
      <c r="C418" s="26"/>
      <c r="D418" s="26"/>
      <c r="E418" s="61"/>
      <c r="F418" s="61"/>
      <c r="G418" s="62"/>
      <c r="H418" s="63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8.75" customHeight="1" x14ac:dyDescent="0.3">
      <c r="A419" s="17"/>
      <c r="B419" s="17"/>
      <c r="C419" s="26"/>
      <c r="D419" s="26"/>
      <c r="E419" s="61"/>
      <c r="F419" s="61"/>
      <c r="G419" s="62"/>
      <c r="H419" s="63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8.75" customHeight="1" x14ac:dyDescent="0.3">
      <c r="A420" s="17"/>
      <c r="B420" s="17"/>
      <c r="C420" s="26"/>
      <c r="D420" s="26"/>
      <c r="E420" s="61"/>
      <c r="F420" s="61"/>
      <c r="G420" s="62"/>
      <c r="H420" s="63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8.75" customHeight="1" x14ac:dyDescent="0.3">
      <c r="A421" s="17"/>
      <c r="B421" s="17"/>
      <c r="C421" s="26"/>
      <c r="D421" s="26"/>
      <c r="E421" s="61"/>
      <c r="F421" s="61"/>
      <c r="G421" s="62"/>
      <c r="H421" s="63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8.75" customHeight="1" x14ac:dyDescent="0.3">
      <c r="A422" s="17"/>
      <c r="B422" s="17"/>
      <c r="C422" s="26"/>
      <c r="D422" s="26"/>
      <c r="E422" s="61"/>
      <c r="F422" s="61"/>
      <c r="G422" s="62"/>
      <c r="H422" s="63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8.75" customHeight="1" x14ac:dyDescent="0.3">
      <c r="A423" s="17"/>
      <c r="B423" s="17"/>
      <c r="C423" s="26"/>
      <c r="D423" s="26"/>
      <c r="E423" s="61"/>
      <c r="F423" s="61"/>
      <c r="G423" s="62"/>
      <c r="H423" s="63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8.75" customHeight="1" x14ac:dyDescent="0.3">
      <c r="A424" s="17"/>
      <c r="B424" s="17"/>
      <c r="C424" s="26"/>
      <c r="D424" s="26"/>
      <c r="E424" s="61"/>
      <c r="F424" s="61"/>
      <c r="G424" s="62"/>
      <c r="H424" s="63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8.75" customHeight="1" x14ac:dyDescent="0.3">
      <c r="A425" s="17"/>
      <c r="B425" s="17"/>
      <c r="C425" s="26"/>
      <c r="D425" s="26"/>
      <c r="E425" s="61"/>
      <c r="F425" s="61"/>
      <c r="G425" s="62"/>
      <c r="H425" s="63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8.75" customHeight="1" x14ac:dyDescent="0.3">
      <c r="A426" s="17"/>
      <c r="B426" s="17"/>
      <c r="C426" s="26"/>
      <c r="D426" s="26"/>
      <c r="E426" s="61"/>
      <c r="F426" s="61"/>
      <c r="G426" s="62"/>
      <c r="H426" s="63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8.75" customHeight="1" x14ac:dyDescent="0.3">
      <c r="A427" s="17"/>
      <c r="B427" s="17"/>
      <c r="C427" s="26"/>
      <c r="D427" s="26"/>
      <c r="E427" s="61"/>
      <c r="F427" s="61"/>
      <c r="G427" s="62"/>
      <c r="H427" s="63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8.75" customHeight="1" x14ac:dyDescent="0.3">
      <c r="A428" s="17"/>
      <c r="B428" s="17"/>
      <c r="C428" s="26"/>
      <c r="D428" s="26"/>
      <c r="E428" s="61"/>
      <c r="F428" s="61"/>
      <c r="G428" s="62"/>
      <c r="H428" s="63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8.75" customHeight="1" x14ac:dyDescent="0.3">
      <c r="A429" s="17"/>
      <c r="B429" s="17"/>
      <c r="C429" s="26"/>
      <c r="D429" s="26"/>
      <c r="E429" s="61"/>
      <c r="F429" s="61"/>
      <c r="G429" s="62"/>
      <c r="H429" s="63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8.75" customHeight="1" x14ac:dyDescent="0.3">
      <c r="A430" s="17"/>
      <c r="B430" s="17"/>
      <c r="C430" s="26"/>
      <c r="D430" s="26"/>
      <c r="E430" s="61"/>
      <c r="F430" s="61"/>
      <c r="G430" s="62"/>
      <c r="H430" s="63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8.75" customHeight="1" x14ac:dyDescent="0.3">
      <c r="A431" s="17"/>
      <c r="B431" s="17"/>
      <c r="C431" s="26"/>
      <c r="D431" s="26"/>
      <c r="E431" s="61"/>
      <c r="F431" s="61"/>
      <c r="G431" s="62"/>
      <c r="H431" s="63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8.75" customHeight="1" x14ac:dyDescent="0.3">
      <c r="A432" s="17"/>
      <c r="B432" s="17"/>
      <c r="C432" s="26"/>
      <c r="D432" s="26"/>
      <c r="E432" s="61"/>
      <c r="F432" s="61"/>
      <c r="G432" s="62"/>
      <c r="H432" s="63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8.75" customHeight="1" x14ac:dyDescent="0.3">
      <c r="A433" s="17"/>
      <c r="B433" s="17"/>
      <c r="C433" s="26"/>
      <c r="D433" s="26"/>
      <c r="E433" s="61"/>
      <c r="F433" s="61"/>
      <c r="G433" s="62"/>
      <c r="H433" s="63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8.75" customHeight="1" x14ac:dyDescent="0.3">
      <c r="A434" s="17"/>
      <c r="B434" s="17"/>
      <c r="C434" s="26"/>
      <c r="D434" s="26"/>
      <c r="E434" s="61"/>
      <c r="F434" s="61"/>
      <c r="G434" s="62"/>
      <c r="H434" s="63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8.75" customHeight="1" x14ac:dyDescent="0.3">
      <c r="A435" s="17"/>
      <c r="B435" s="17"/>
      <c r="C435" s="26"/>
      <c r="D435" s="26"/>
      <c r="E435" s="61"/>
      <c r="F435" s="61"/>
      <c r="G435" s="62"/>
      <c r="H435" s="63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8.75" customHeight="1" x14ac:dyDescent="0.3">
      <c r="A436" s="17"/>
      <c r="B436" s="17"/>
      <c r="C436" s="26"/>
      <c r="D436" s="26"/>
      <c r="E436" s="61"/>
      <c r="F436" s="61"/>
      <c r="G436" s="62"/>
      <c r="H436" s="63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8.75" customHeight="1" x14ac:dyDescent="0.3">
      <c r="A437" s="17"/>
      <c r="B437" s="17"/>
      <c r="C437" s="26"/>
      <c r="D437" s="26"/>
      <c r="E437" s="61"/>
      <c r="F437" s="61"/>
      <c r="G437" s="62"/>
      <c r="H437" s="63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8.75" customHeight="1" x14ac:dyDescent="0.3">
      <c r="A438" s="17"/>
      <c r="B438" s="17"/>
      <c r="C438" s="26"/>
      <c r="D438" s="26"/>
      <c r="E438" s="61"/>
      <c r="F438" s="61"/>
      <c r="G438" s="62"/>
      <c r="H438" s="63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8.75" customHeight="1" x14ac:dyDescent="0.3">
      <c r="A439" s="17"/>
      <c r="B439" s="17"/>
      <c r="C439" s="26"/>
      <c r="D439" s="26"/>
      <c r="E439" s="61"/>
      <c r="F439" s="61"/>
      <c r="G439" s="62"/>
      <c r="H439" s="63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8.75" customHeight="1" x14ac:dyDescent="0.3">
      <c r="A440" s="17"/>
      <c r="B440" s="17"/>
      <c r="C440" s="26"/>
      <c r="D440" s="26"/>
      <c r="E440" s="61"/>
      <c r="F440" s="61"/>
      <c r="G440" s="62"/>
      <c r="H440" s="63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8.75" customHeight="1" x14ac:dyDescent="0.3">
      <c r="A441" s="17"/>
      <c r="B441" s="17"/>
      <c r="C441" s="26"/>
      <c r="D441" s="26"/>
      <c r="E441" s="61"/>
      <c r="F441" s="61"/>
      <c r="G441" s="62"/>
      <c r="H441" s="63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8.75" customHeight="1" x14ac:dyDescent="0.3">
      <c r="A442" s="17"/>
      <c r="B442" s="17"/>
      <c r="C442" s="26"/>
      <c r="D442" s="26"/>
      <c r="E442" s="61"/>
      <c r="F442" s="61"/>
      <c r="G442" s="62"/>
      <c r="H442" s="63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8.75" customHeight="1" x14ac:dyDescent="0.3">
      <c r="A443" s="17"/>
      <c r="B443" s="17"/>
      <c r="C443" s="26"/>
      <c r="D443" s="26"/>
      <c r="E443" s="61"/>
      <c r="F443" s="61"/>
      <c r="G443" s="62"/>
      <c r="H443" s="63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8.75" customHeight="1" x14ac:dyDescent="0.3">
      <c r="A444" s="17"/>
      <c r="B444" s="17"/>
      <c r="C444" s="26"/>
      <c r="D444" s="26"/>
      <c r="E444" s="61"/>
      <c r="F444" s="61"/>
      <c r="G444" s="62"/>
      <c r="H444" s="63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8.75" customHeight="1" x14ac:dyDescent="0.3">
      <c r="A445" s="17"/>
      <c r="B445" s="17"/>
      <c r="C445" s="26"/>
      <c r="D445" s="26"/>
      <c r="E445" s="61"/>
      <c r="F445" s="61"/>
      <c r="G445" s="62"/>
      <c r="H445" s="63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8.75" customHeight="1" x14ac:dyDescent="0.3">
      <c r="A446" s="17"/>
      <c r="B446" s="17"/>
      <c r="C446" s="26"/>
      <c r="D446" s="26"/>
      <c r="E446" s="61"/>
      <c r="F446" s="61"/>
      <c r="G446" s="62"/>
      <c r="H446" s="63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8.75" customHeight="1" x14ac:dyDescent="0.3">
      <c r="A447" s="17"/>
      <c r="B447" s="17"/>
      <c r="C447" s="26"/>
      <c r="D447" s="26"/>
      <c r="E447" s="61"/>
      <c r="F447" s="61"/>
      <c r="G447" s="62"/>
      <c r="H447" s="63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8.75" customHeight="1" x14ac:dyDescent="0.3">
      <c r="A448" s="17"/>
      <c r="B448" s="17"/>
      <c r="C448" s="26"/>
      <c r="D448" s="26"/>
      <c r="E448" s="61"/>
      <c r="F448" s="61"/>
      <c r="G448" s="62"/>
      <c r="H448" s="63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8.75" customHeight="1" x14ac:dyDescent="0.3">
      <c r="A449" s="17"/>
      <c r="B449" s="17"/>
      <c r="C449" s="26"/>
      <c r="D449" s="26"/>
      <c r="E449" s="61"/>
      <c r="F449" s="61"/>
      <c r="G449" s="62"/>
      <c r="H449" s="63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8.75" customHeight="1" x14ac:dyDescent="0.3">
      <c r="A450" s="17"/>
      <c r="B450" s="17"/>
      <c r="C450" s="26"/>
      <c r="D450" s="26"/>
      <c r="E450" s="61"/>
      <c r="F450" s="61"/>
      <c r="G450" s="62"/>
      <c r="H450" s="63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8.75" customHeight="1" x14ac:dyDescent="0.3">
      <c r="A451" s="17"/>
      <c r="B451" s="17"/>
      <c r="C451" s="26"/>
      <c r="D451" s="26"/>
      <c r="E451" s="61"/>
      <c r="F451" s="61"/>
      <c r="G451" s="62"/>
      <c r="H451" s="63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8.75" customHeight="1" x14ac:dyDescent="0.3">
      <c r="A452" s="17"/>
      <c r="B452" s="17"/>
      <c r="C452" s="26"/>
      <c r="D452" s="26"/>
      <c r="E452" s="61"/>
      <c r="F452" s="61"/>
      <c r="G452" s="62"/>
      <c r="H452" s="63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8.75" customHeight="1" x14ac:dyDescent="0.3">
      <c r="A453" s="17"/>
      <c r="B453" s="17"/>
      <c r="C453" s="26"/>
      <c r="D453" s="26"/>
      <c r="E453" s="61"/>
      <c r="F453" s="61"/>
      <c r="G453" s="62"/>
      <c r="H453" s="63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8.75" customHeight="1" x14ac:dyDescent="0.3">
      <c r="A454" s="17"/>
      <c r="B454" s="17"/>
      <c r="C454" s="26"/>
      <c r="D454" s="26"/>
      <c r="E454" s="61"/>
      <c r="F454" s="61"/>
      <c r="G454" s="62"/>
      <c r="H454" s="63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8.75" customHeight="1" x14ac:dyDescent="0.3">
      <c r="A455" s="17"/>
      <c r="B455" s="17"/>
      <c r="C455" s="26"/>
      <c r="D455" s="26"/>
      <c r="E455" s="61"/>
      <c r="F455" s="61"/>
      <c r="G455" s="62"/>
      <c r="H455" s="63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8.75" customHeight="1" x14ac:dyDescent="0.3">
      <c r="A456" s="17"/>
      <c r="B456" s="17"/>
      <c r="C456" s="26"/>
      <c r="D456" s="26"/>
      <c r="E456" s="61"/>
      <c r="F456" s="61"/>
      <c r="G456" s="62"/>
      <c r="H456" s="63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8.75" customHeight="1" x14ac:dyDescent="0.3">
      <c r="A457" s="17"/>
      <c r="B457" s="17"/>
      <c r="C457" s="26"/>
      <c r="D457" s="26"/>
      <c r="E457" s="61"/>
      <c r="F457" s="61"/>
      <c r="G457" s="62"/>
      <c r="H457" s="63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8.75" customHeight="1" x14ac:dyDescent="0.3">
      <c r="A458" s="17"/>
      <c r="B458" s="17"/>
      <c r="C458" s="26"/>
      <c r="D458" s="26"/>
      <c r="E458" s="61"/>
      <c r="F458" s="61"/>
      <c r="G458" s="62"/>
      <c r="H458" s="63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8.75" customHeight="1" x14ac:dyDescent="0.3">
      <c r="A459" s="17"/>
      <c r="B459" s="17"/>
      <c r="C459" s="26"/>
      <c r="D459" s="26"/>
      <c r="E459" s="61"/>
      <c r="F459" s="61"/>
      <c r="G459" s="62"/>
      <c r="H459" s="63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8.75" customHeight="1" x14ac:dyDescent="0.3">
      <c r="A460" s="17"/>
      <c r="B460" s="17"/>
      <c r="C460" s="26"/>
      <c r="D460" s="26"/>
      <c r="E460" s="61"/>
      <c r="F460" s="61"/>
      <c r="G460" s="62"/>
      <c r="H460" s="63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8.75" customHeight="1" x14ac:dyDescent="0.3">
      <c r="A461" s="17"/>
      <c r="B461" s="17"/>
      <c r="C461" s="26"/>
      <c r="D461" s="26"/>
      <c r="E461" s="61"/>
      <c r="F461" s="61"/>
      <c r="G461" s="62"/>
      <c r="H461" s="63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8.75" customHeight="1" x14ac:dyDescent="0.3">
      <c r="A462" s="17"/>
      <c r="B462" s="17"/>
      <c r="C462" s="26"/>
      <c r="D462" s="26"/>
      <c r="E462" s="61"/>
      <c r="F462" s="61"/>
      <c r="G462" s="62"/>
      <c r="H462" s="63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8.75" customHeight="1" x14ac:dyDescent="0.3">
      <c r="A463" s="17"/>
      <c r="B463" s="17"/>
      <c r="C463" s="26"/>
      <c r="D463" s="26"/>
      <c r="E463" s="61"/>
      <c r="F463" s="61"/>
      <c r="G463" s="62"/>
      <c r="H463" s="63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8.75" customHeight="1" x14ac:dyDescent="0.3">
      <c r="A464" s="17"/>
      <c r="B464" s="17"/>
      <c r="C464" s="26"/>
      <c r="D464" s="26"/>
      <c r="E464" s="61"/>
      <c r="F464" s="61"/>
      <c r="G464" s="62"/>
      <c r="H464" s="63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8.75" customHeight="1" x14ac:dyDescent="0.3">
      <c r="A465" s="17"/>
      <c r="B465" s="17"/>
      <c r="C465" s="26"/>
      <c r="D465" s="26"/>
      <c r="E465" s="61"/>
      <c r="F465" s="61"/>
      <c r="G465" s="62"/>
      <c r="H465" s="63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8.75" customHeight="1" x14ac:dyDescent="0.3">
      <c r="A466" s="17"/>
      <c r="B466" s="17"/>
      <c r="C466" s="26"/>
      <c r="D466" s="26"/>
      <c r="E466" s="61"/>
      <c r="F466" s="61"/>
      <c r="G466" s="62"/>
      <c r="H466" s="63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8.75" customHeight="1" x14ac:dyDescent="0.3">
      <c r="A467" s="17"/>
      <c r="B467" s="17"/>
      <c r="C467" s="26"/>
      <c r="D467" s="26"/>
      <c r="E467" s="61"/>
      <c r="F467" s="61"/>
      <c r="G467" s="62"/>
      <c r="H467" s="63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8.75" customHeight="1" x14ac:dyDescent="0.3">
      <c r="A468" s="17"/>
      <c r="B468" s="17"/>
      <c r="C468" s="26"/>
      <c r="D468" s="26"/>
      <c r="E468" s="61"/>
      <c r="F468" s="61"/>
      <c r="G468" s="62"/>
      <c r="H468" s="63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8.75" customHeight="1" x14ac:dyDescent="0.3">
      <c r="A469" s="17"/>
      <c r="B469" s="17"/>
      <c r="C469" s="26"/>
      <c r="D469" s="26"/>
      <c r="E469" s="61"/>
      <c r="F469" s="61"/>
      <c r="G469" s="62"/>
      <c r="H469" s="63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8.75" customHeight="1" x14ac:dyDescent="0.3">
      <c r="A470" s="17"/>
      <c r="B470" s="17"/>
      <c r="C470" s="26"/>
      <c r="D470" s="26"/>
      <c r="E470" s="61"/>
      <c r="F470" s="61"/>
      <c r="G470" s="62"/>
      <c r="H470" s="63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8.75" customHeight="1" x14ac:dyDescent="0.3">
      <c r="A471" s="17"/>
      <c r="B471" s="17"/>
      <c r="C471" s="26"/>
      <c r="D471" s="26"/>
      <c r="E471" s="61"/>
      <c r="F471" s="61"/>
      <c r="G471" s="62"/>
      <c r="H471" s="63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8.75" customHeight="1" x14ac:dyDescent="0.3">
      <c r="A472" s="17"/>
      <c r="B472" s="17"/>
      <c r="C472" s="26"/>
      <c r="D472" s="26"/>
      <c r="E472" s="61"/>
      <c r="F472" s="61"/>
      <c r="G472" s="62"/>
      <c r="H472" s="63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8.75" customHeight="1" x14ac:dyDescent="0.3">
      <c r="A473" s="17"/>
      <c r="B473" s="17"/>
      <c r="C473" s="26"/>
      <c r="D473" s="26"/>
      <c r="E473" s="61"/>
      <c r="F473" s="61"/>
      <c r="G473" s="62"/>
      <c r="H473" s="63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8.75" customHeight="1" x14ac:dyDescent="0.3">
      <c r="A474" s="17"/>
      <c r="B474" s="17"/>
      <c r="C474" s="26"/>
      <c r="D474" s="26"/>
      <c r="E474" s="61"/>
      <c r="F474" s="61"/>
      <c r="G474" s="62"/>
      <c r="H474" s="63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8.75" customHeight="1" x14ac:dyDescent="0.3">
      <c r="A475" s="17"/>
      <c r="B475" s="17"/>
      <c r="C475" s="26"/>
      <c r="D475" s="26"/>
      <c r="E475" s="61"/>
      <c r="F475" s="61"/>
      <c r="G475" s="62"/>
      <c r="H475" s="63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8.75" customHeight="1" x14ac:dyDescent="0.3">
      <c r="A476" s="17"/>
      <c r="B476" s="17"/>
      <c r="C476" s="26"/>
      <c r="D476" s="26"/>
      <c r="E476" s="61"/>
      <c r="F476" s="61"/>
      <c r="G476" s="62"/>
      <c r="H476" s="63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8.75" customHeight="1" x14ac:dyDescent="0.3">
      <c r="A477" s="17"/>
      <c r="B477" s="17"/>
      <c r="C477" s="26"/>
      <c r="D477" s="26"/>
      <c r="E477" s="61"/>
      <c r="F477" s="61"/>
      <c r="G477" s="62"/>
      <c r="H477" s="63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8.75" customHeight="1" x14ac:dyDescent="0.3">
      <c r="A478" s="17"/>
      <c r="B478" s="17"/>
      <c r="C478" s="26"/>
      <c r="D478" s="26"/>
      <c r="E478" s="61"/>
      <c r="F478" s="61"/>
      <c r="G478" s="62"/>
      <c r="H478" s="63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8.75" customHeight="1" x14ac:dyDescent="0.3">
      <c r="A479" s="17"/>
      <c r="B479" s="17"/>
      <c r="C479" s="26"/>
      <c r="D479" s="26"/>
      <c r="E479" s="61"/>
      <c r="F479" s="61"/>
      <c r="G479" s="62"/>
      <c r="H479" s="63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8.75" customHeight="1" x14ac:dyDescent="0.3">
      <c r="A480" s="17"/>
      <c r="B480" s="17"/>
      <c r="C480" s="26"/>
      <c r="D480" s="26"/>
      <c r="E480" s="61"/>
      <c r="F480" s="61"/>
      <c r="G480" s="62"/>
      <c r="H480" s="63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8.75" customHeight="1" x14ac:dyDescent="0.3">
      <c r="A481" s="17"/>
      <c r="B481" s="17"/>
      <c r="C481" s="26"/>
      <c r="D481" s="26"/>
      <c r="E481" s="61"/>
      <c r="F481" s="61"/>
      <c r="G481" s="62"/>
      <c r="H481" s="63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8.75" customHeight="1" x14ac:dyDescent="0.3">
      <c r="A482" s="17"/>
      <c r="B482" s="17"/>
      <c r="C482" s="26"/>
      <c r="D482" s="26"/>
      <c r="E482" s="61"/>
      <c r="F482" s="61"/>
      <c r="G482" s="62"/>
      <c r="H482" s="63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8.75" customHeight="1" x14ac:dyDescent="0.3">
      <c r="A483" s="17"/>
      <c r="B483" s="17"/>
      <c r="C483" s="26"/>
      <c r="D483" s="26"/>
      <c r="E483" s="61"/>
      <c r="F483" s="61"/>
      <c r="G483" s="62"/>
      <c r="H483" s="63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8.75" customHeight="1" x14ac:dyDescent="0.3">
      <c r="A484" s="17"/>
      <c r="B484" s="17"/>
      <c r="C484" s="26"/>
      <c r="D484" s="26"/>
      <c r="E484" s="61"/>
      <c r="F484" s="61"/>
      <c r="G484" s="62"/>
      <c r="H484" s="63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8.75" customHeight="1" x14ac:dyDescent="0.3">
      <c r="A485" s="17"/>
      <c r="B485" s="17"/>
      <c r="C485" s="26"/>
      <c r="D485" s="26"/>
      <c r="E485" s="61"/>
      <c r="F485" s="61"/>
      <c r="G485" s="62"/>
      <c r="H485" s="63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8.75" customHeight="1" x14ac:dyDescent="0.3">
      <c r="A486" s="17"/>
      <c r="B486" s="17"/>
      <c r="C486" s="26"/>
      <c r="D486" s="26"/>
      <c r="E486" s="61"/>
      <c r="F486" s="61"/>
      <c r="G486" s="62"/>
      <c r="H486" s="63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8.75" customHeight="1" x14ac:dyDescent="0.3">
      <c r="A487" s="17"/>
      <c r="B487" s="17"/>
      <c r="C487" s="26"/>
      <c r="D487" s="26"/>
      <c r="E487" s="61"/>
      <c r="F487" s="61"/>
      <c r="G487" s="62"/>
      <c r="H487" s="63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8.75" customHeight="1" x14ac:dyDescent="0.3">
      <c r="A488" s="17"/>
      <c r="B488" s="17"/>
      <c r="C488" s="26"/>
      <c r="D488" s="26"/>
      <c r="E488" s="61"/>
      <c r="F488" s="61"/>
      <c r="G488" s="62"/>
      <c r="H488" s="63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8.75" customHeight="1" x14ac:dyDescent="0.3">
      <c r="A489" s="17"/>
      <c r="B489" s="17"/>
      <c r="C489" s="26"/>
      <c r="D489" s="26"/>
      <c r="E489" s="61"/>
      <c r="F489" s="61"/>
      <c r="G489" s="62"/>
      <c r="H489" s="63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8.75" customHeight="1" x14ac:dyDescent="0.3">
      <c r="A490" s="17"/>
      <c r="B490" s="17"/>
      <c r="C490" s="26"/>
      <c r="D490" s="26"/>
      <c r="E490" s="61"/>
      <c r="F490" s="61"/>
      <c r="G490" s="62"/>
      <c r="H490" s="63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8.75" customHeight="1" x14ac:dyDescent="0.3">
      <c r="A491" s="17"/>
      <c r="B491" s="17"/>
      <c r="C491" s="26"/>
      <c r="D491" s="26"/>
      <c r="E491" s="61"/>
      <c r="F491" s="61"/>
      <c r="G491" s="62"/>
      <c r="H491" s="63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8.75" customHeight="1" x14ac:dyDescent="0.3">
      <c r="A492" s="17"/>
      <c r="B492" s="17"/>
      <c r="C492" s="26"/>
      <c r="D492" s="26"/>
      <c r="E492" s="61"/>
      <c r="F492" s="61"/>
      <c r="G492" s="62"/>
      <c r="H492" s="63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8.75" customHeight="1" x14ac:dyDescent="0.3">
      <c r="A493" s="17"/>
      <c r="B493" s="17"/>
      <c r="C493" s="26"/>
      <c r="D493" s="26"/>
      <c r="E493" s="61"/>
      <c r="F493" s="61"/>
      <c r="G493" s="62"/>
      <c r="H493" s="63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8.75" customHeight="1" x14ac:dyDescent="0.3">
      <c r="A494" s="17"/>
      <c r="B494" s="17"/>
      <c r="C494" s="26"/>
      <c r="D494" s="26"/>
      <c r="E494" s="61"/>
      <c r="F494" s="61"/>
      <c r="G494" s="62"/>
      <c r="H494" s="63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8.75" customHeight="1" x14ac:dyDescent="0.3">
      <c r="A495" s="17"/>
      <c r="B495" s="17"/>
      <c r="C495" s="26"/>
      <c r="D495" s="26"/>
      <c r="E495" s="61"/>
      <c r="F495" s="61"/>
      <c r="G495" s="62"/>
      <c r="H495" s="63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8.75" customHeight="1" x14ac:dyDescent="0.3">
      <c r="A496" s="17"/>
      <c r="B496" s="17"/>
      <c r="C496" s="26"/>
      <c r="D496" s="26"/>
      <c r="E496" s="61"/>
      <c r="F496" s="61"/>
      <c r="G496" s="62"/>
      <c r="H496" s="63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8.75" customHeight="1" x14ac:dyDescent="0.3">
      <c r="A497" s="17"/>
      <c r="B497" s="17"/>
      <c r="C497" s="26"/>
      <c r="D497" s="26"/>
      <c r="E497" s="61"/>
      <c r="F497" s="61"/>
      <c r="G497" s="62"/>
      <c r="H497" s="63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8.75" customHeight="1" x14ac:dyDescent="0.3">
      <c r="A498" s="17"/>
      <c r="B498" s="17"/>
      <c r="C498" s="26"/>
      <c r="D498" s="26"/>
      <c r="E498" s="61"/>
      <c r="F498" s="61"/>
      <c r="G498" s="62"/>
      <c r="H498" s="63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8.75" customHeight="1" x14ac:dyDescent="0.3">
      <c r="A499" s="17"/>
      <c r="B499" s="17"/>
      <c r="C499" s="26"/>
      <c r="D499" s="26"/>
      <c r="E499" s="61"/>
      <c r="F499" s="61"/>
      <c r="G499" s="62"/>
      <c r="H499" s="63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8.75" customHeight="1" x14ac:dyDescent="0.3">
      <c r="A500" s="17"/>
      <c r="B500" s="17"/>
      <c r="C500" s="26"/>
      <c r="D500" s="26"/>
      <c r="E500" s="61"/>
      <c r="F500" s="61"/>
      <c r="G500" s="62"/>
      <c r="H500" s="63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8.75" customHeight="1" x14ac:dyDescent="0.3">
      <c r="A501" s="17"/>
      <c r="B501" s="17"/>
      <c r="C501" s="26"/>
      <c r="D501" s="26"/>
      <c r="E501" s="61"/>
      <c r="F501" s="61"/>
      <c r="G501" s="62"/>
      <c r="H501" s="63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8.75" customHeight="1" x14ac:dyDescent="0.3">
      <c r="A502" s="17"/>
      <c r="B502" s="17"/>
      <c r="C502" s="26"/>
      <c r="D502" s="26"/>
      <c r="E502" s="61"/>
      <c r="F502" s="61"/>
      <c r="G502" s="62"/>
      <c r="H502" s="63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8.75" customHeight="1" x14ac:dyDescent="0.3">
      <c r="A503" s="17"/>
      <c r="B503" s="17"/>
      <c r="C503" s="26"/>
      <c r="D503" s="26"/>
      <c r="E503" s="61"/>
      <c r="F503" s="61"/>
      <c r="G503" s="62"/>
      <c r="H503" s="63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8.75" customHeight="1" x14ac:dyDescent="0.3">
      <c r="A504" s="17"/>
      <c r="B504" s="17"/>
      <c r="C504" s="26"/>
      <c r="D504" s="26"/>
      <c r="E504" s="61"/>
      <c r="F504" s="61"/>
      <c r="G504" s="62"/>
      <c r="H504" s="63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8.75" customHeight="1" x14ac:dyDescent="0.3">
      <c r="A505" s="17"/>
      <c r="B505" s="17"/>
      <c r="C505" s="26"/>
      <c r="D505" s="26"/>
      <c r="E505" s="61"/>
      <c r="F505" s="61"/>
      <c r="G505" s="62"/>
      <c r="H505" s="63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8.75" customHeight="1" x14ac:dyDescent="0.3">
      <c r="A506" s="17"/>
      <c r="B506" s="17"/>
      <c r="C506" s="26"/>
      <c r="D506" s="26"/>
      <c r="E506" s="61"/>
      <c r="F506" s="61"/>
      <c r="G506" s="62"/>
      <c r="H506" s="63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8.75" customHeight="1" x14ac:dyDescent="0.3">
      <c r="A507" s="17"/>
      <c r="B507" s="17"/>
      <c r="C507" s="26"/>
      <c r="D507" s="26"/>
      <c r="E507" s="61"/>
      <c r="F507" s="61"/>
      <c r="G507" s="62"/>
      <c r="H507" s="63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8.75" customHeight="1" x14ac:dyDescent="0.3">
      <c r="A508" s="17"/>
      <c r="B508" s="17"/>
      <c r="C508" s="26"/>
      <c r="D508" s="26"/>
      <c r="E508" s="61"/>
      <c r="F508" s="61"/>
      <c r="G508" s="62"/>
      <c r="H508" s="63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8.75" customHeight="1" x14ac:dyDescent="0.3">
      <c r="A509" s="17"/>
      <c r="B509" s="17"/>
      <c r="C509" s="26"/>
      <c r="D509" s="26"/>
      <c r="E509" s="61"/>
      <c r="F509" s="61"/>
      <c r="G509" s="62"/>
      <c r="H509" s="63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8.75" customHeight="1" x14ac:dyDescent="0.3">
      <c r="A510" s="17"/>
      <c r="B510" s="17"/>
      <c r="C510" s="26"/>
      <c r="D510" s="26"/>
      <c r="E510" s="61"/>
      <c r="F510" s="61"/>
      <c r="G510" s="62"/>
      <c r="H510" s="63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8.75" customHeight="1" x14ac:dyDescent="0.3">
      <c r="A511" s="17"/>
      <c r="B511" s="17"/>
      <c r="C511" s="26"/>
      <c r="D511" s="26"/>
      <c r="E511" s="61"/>
      <c r="F511" s="61"/>
      <c r="G511" s="62"/>
      <c r="H511" s="63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8.75" customHeight="1" x14ac:dyDescent="0.3">
      <c r="A512" s="17"/>
      <c r="B512" s="17"/>
      <c r="C512" s="26"/>
      <c r="D512" s="26"/>
      <c r="E512" s="61"/>
      <c r="F512" s="61"/>
      <c r="G512" s="62"/>
      <c r="H512" s="63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8.75" customHeight="1" x14ac:dyDescent="0.3">
      <c r="A513" s="17"/>
      <c r="B513" s="17"/>
      <c r="C513" s="26"/>
      <c r="D513" s="26"/>
      <c r="E513" s="61"/>
      <c r="F513" s="61"/>
      <c r="G513" s="62"/>
      <c r="H513" s="63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8.75" customHeight="1" x14ac:dyDescent="0.3">
      <c r="A514" s="17"/>
      <c r="B514" s="17"/>
      <c r="C514" s="26"/>
      <c r="D514" s="26"/>
      <c r="E514" s="61"/>
      <c r="F514" s="61"/>
      <c r="G514" s="62"/>
      <c r="H514" s="63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8.75" customHeight="1" x14ac:dyDescent="0.3">
      <c r="A515" s="17"/>
      <c r="B515" s="17"/>
      <c r="C515" s="26"/>
      <c r="D515" s="26"/>
      <c r="E515" s="61"/>
      <c r="F515" s="61"/>
      <c r="G515" s="62"/>
      <c r="H515" s="63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8.75" customHeight="1" x14ac:dyDescent="0.3">
      <c r="A516" s="17"/>
      <c r="B516" s="17"/>
      <c r="C516" s="26"/>
      <c r="D516" s="26"/>
      <c r="E516" s="61"/>
      <c r="F516" s="61"/>
      <c r="G516" s="62"/>
      <c r="H516" s="63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8.75" customHeight="1" x14ac:dyDescent="0.3">
      <c r="A517" s="17"/>
      <c r="B517" s="17"/>
      <c r="C517" s="26"/>
      <c r="D517" s="26"/>
      <c r="E517" s="61"/>
      <c r="F517" s="61"/>
      <c r="G517" s="62"/>
      <c r="H517" s="63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8.75" customHeight="1" x14ac:dyDescent="0.3">
      <c r="A518" s="17"/>
      <c r="B518" s="17"/>
      <c r="C518" s="26"/>
      <c r="D518" s="26"/>
      <c r="E518" s="61"/>
      <c r="F518" s="61"/>
      <c r="G518" s="62"/>
      <c r="H518" s="63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8.75" customHeight="1" x14ac:dyDescent="0.3">
      <c r="A519" s="17"/>
      <c r="B519" s="17"/>
      <c r="C519" s="26"/>
      <c r="D519" s="26"/>
      <c r="E519" s="61"/>
      <c r="F519" s="61"/>
      <c r="G519" s="62"/>
      <c r="H519" s="63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8.75" customHeight="1" x14ac:dyDescent="0.3">
      <c r="A520" s="17"/>
      <c r="B520" s="17"/>
      <c r="C520" s="26"/>
      <c r="D520" s="26"/>
      <c r="E520" s="61"/>
      <c r="F520" s="61"/>
      <c r="G520" s="62"/>
      <c r="H520" s="63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8.75" customHeight="1" x14ac:dyDescent="0.3">
      <c r="A521" s="17"/>
      <c r="B521" s="17"/>
      <c r="C521" s="26"/>
      <c r="D521" s="26"/>
      <c r="E521" s="61"/>
      <c r="F521" s="61"/>
      <c r="G521" s="62"/>
      <c r="H521" s="63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8.75" customHeight="1" x14ac:dyDescent="0.3">
      <c r="A522" s="17"/>
      <c r="B522" s="17"/>
      <c r="C522" s="26"/>
      <c r="D522" s="26"/>
      <c r="E522" s="61"/>
      <c r="F522" s="61"/>
      <c r="G522" s="62"/>
      <c r="H522" s="63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8.75" customHeight="1" x14ac:dyDescent="0.3">
      <c r="A523" s="17"/>
      <c r="B523" s="17"/>
      <c r="C523" s="26"/>
      <c r="D523" s="26"/>
      <c r="E523" s="61"/>
      <c r="F523" s="61"/>
      <c r="G523" s="62"/>
      <c r="H523" s="63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8.75" customHeight="1" x14ac:dyDescent="0.3">
      <c r="A524" s="17"/>
      <c r="B524" s="17"/>
      <c r="C524" s="26"/>
      <c r="D524" s="26"/>
      <c r="E524" s="61"/>
      <c r="F524" s="61"/>
      <c r="G524" s="62"/>
      <c r="H524" s="63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8.75" customHeight="1" x14ac:dyDescent="0.3">
      <c r="A525" s="17"/>
      <c r="B525" s="17"/>
      <c r="C525" s="26"/>
      <c r="D525" s="26"/>
      <c r="E525" s="61"/>
      <c r="F525" s="61"/>
      <c r="G525" s="62"/>
      <c r="H525" s="63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8.75" customHeight="1" x14ac:dyDescent="0.3">
      <c r="A526" s="17"/>
      <c r="B526" s="17"/>
      <c r="C526" s="26"/>
      <c r="D526" s="26"/>
      <c r="E526" s="61"/>
      <c r="F526" s="61"/>
      <c r="G526" s="62"/>
      <c r="H526" s="63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8.75" customHeight="1" x14ac:dyDescent="0.3">
      <c r="A527" s="17"/>
      <c r="B527" s="17"/>
      <c r="C527" s="26"/>
      <c r="D527" s="26"/>
      <c r="E527" s="61"/>
      <c r="F527" s="61"/>
      <c r="G527" s="62"/>
      <c r="H527" s="63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8.75" customHeight="1" x14ac:dyDescent="0.3">
      <c r="A528" s="17"/>
      <c r="B528" s="17"/>
      <c r="C528" s="26"/>
      <c r="D528" s="26"/>
      <c r="E528" s="61"/>
      <c r="F528" s="61"/>
      <c r="G528" s="62"/>
      <c r="H528" s="63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8.75" customHeight="1" x14ac:dyDescent="0.3">
      <c r="A529" s="17"/>
      <c r="B529" s="17"/>
      <c r="C529" s="26"/>
      <c r="D529" s="26"/>
      <c r="E529" s="61"/>
      <c r="F529" s="61"/>
      <c r="G529" s="62"/>
      <c r="H529" s="63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8.75" customHeight="1" x14ac:dyDescent="0.3">
      <c r="A530" s="17"/>
      <c r="B530" s="17"/>
      <c r="C530" s="26"/>
      <c r="D530" s="26"/>
      <c r="E530" s="61"/>
      <c r="F530" s="61"/>
      <c r="G530" s="62"/>
      <c r="H530" s="63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8.75" customHeight="1" x14ac:dyDescent="0.3">
      <c r="A531" s="17"/>
      <c r="B531" s="17"/>
      <c r="C531" s="26"/>
      <c r="D531" s="26"/>
      <c r="E531" s="61"/>
      <c r="F531" s="61"/>
      <c r="G531" s="62"/>
      <c r="H531" s="63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8.75" customHeight="1" x14ac:dyDescent="0.3">
      <c r="A532" s="17"/>
      <c r="B532" s="17"/>
      <c r="C532" s="26"/>
      <c r="D532" s="26"/>
      <c r="E532" s="61"/>
      <c r="F532" s="61"/>
      <c r="G532" s="62"/>
      <c r="H532" s="63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8.75" customHeight="1" x14ac:dyDescent="0.3">
      <c r="A533" s="17"/>
      <c r="B533" s="17"/>
      <c r="C533" s="26"/>
      <c r="D533" s="26"/>
      <c r="E533" s="61"/>
      <c r="F533" s="61"/>
      <c r="G533" s="62"/>
      <c r="H533" s="63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8.75" customHeight="1" x14ac:dyDescent="0.3">
      <c r="A534" s="17"/>
      <c r="B534" s="17"/>
      <c r="C534" s="26"/>
      <c r="D534" s="26"/>
      <c r="E534" s="61"/>
      <c r="F534" s="61"/>
      <c r="G534" s="62"/>
      <c r="H534" s="63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8.75" customHeight="1" x14ac:dyDescent="0.3">
      <c r="A535" s="17"/>
      <c r="B535" s="17"/>
      <c r="C535" s="26"/>
      <c r="D535" s="26"/>
      <c r="E535" s="61"/>
      <c r="F535" s="61"/>
      <c r="G535" s="62"/>
      <c r="H535" s="63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8.75" customHeight="1" x14ac:dyDescent="0.3">
      <c r="A536" s="17"/>
      <c r="B536" s="17"/>
      <c r="C536" s="26"/>
      <c r="D536" s="26"/>
      <c r="E536" s="61"/>
      <c r="F536" s="61"/>
      <c r="G536" s="62"/>
      <c r="H536" s="63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8.75" customHeight="1" x14ac:dyDescent="0.3">
      <c r="A537" s="17"/>
      <c r="B537" s="17"/>
      <c r="C537" s="26"/>
      <c r="D537" s="26"/>
      <c r="E537" s="61"/>
      <c r="F537" s="61"/>
      <c r="G537" s="62"/>
      <c r="H537" s="63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8.75" customHeight="1" x14ac:dyDescent="0.3">
      <c r="A538" s="17"/>
      <c r="B538" s="17"/>
      <c r="C538" s="26"/>
      <c r="D538" s="26"/>
      <c r="E538" s="61"/>
      <c r="F538" s="61"/>
      <c r="G538" s="62"/>
      <c r="H538" s="63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8.75" customHeight="1" x14ac:dyDescent="0.3">
      <c r="A539" s="17"/>
      <c r="B539" s="17"/>
      <c r="C539" s="26"/>
      <c r="D539" s="26"/>
      <c r="E539" s="61"/>
      <c r="F539" s="61"/>
      <c r="G539" s="62"/>
      <c r="H539" s="63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8.75" customHeight="1" x14ac:dyDescent="0.3">
      <c r="A540" s="17"/>
      <c r="B540" s="17"/>
      <c r="C540" s="26"/>
      <c r="D540" s="26"/>
      <c r="E540" s="61"/>
      <c r="F540" s="61"/>
      <c r="G540" s="62"/>
      <c r="H540" s="63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8.75" customHeight="1" x14ac:dyDescent="0.3">
      <c r="A541" s="17"/>
      <c r="B541" s="17"/>
      <c r="C541" s="26"/>
      <c r="D541" s="26"/>
      <c r="E541" s="61"/>
      <c r="F541" s="61"/>
      <c r="G541" s="62"/>
      <c r="H541" s="63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8.75" customHeight="1" x14ac:dyDescent="0.3">
      <c r="A542" s="17"/>
      <c r="B542" s="17"/>
      <c r="C542" s="26"/>
      <c r="D542" s="26"/>
      <c r="E542" s="61"/>
      <c r="F542" s="61"/>
      <c r="G542" s="62"/>
      <c r="H542" s="63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8.75" customHeight="1" x14ac:dyDescent="0.3">
      <c r="A543" s="17"/>
      <c r="B543" s="17"/>
      <c r="C543" s="26"/>
      <c r="D543" s="26"/>
      <c r="E543" s="61"/>
      <c r="F543" s="61"/>
      <c r="G543" s="62"/>
      <c r="H543" s="63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8.75" customHeight="1" x14ac:dyDescent="0.3">
      <c r="A544" s="17"/>
      <c r="B544" s="17"/>
      <c r="C544" s="26"/>
      <c r="D544" s="26"/>
      <c r="E544" s="61"/>
      <c r="F544" s="61"/>
      <c r="G544" s="62"/>
      <c r="H544" s="63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8.75" customHeight="1" x14ac:dyDescent="0.3">
      <c r="A545" s="17"/>
      <c r="B545" s="17"/>
      <c r="C545" s="26"/>
      <c r="D545" s="26"/>
      <c r="E545" s="61"/>
      <c r="F545" s="61"/>
      <c r="G545" s="62"/>
      <c r="H545" s="63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8.75" customHeight="1" x14ac:dyDescent="0.3">
      <c r="A546" s="17"/>
      <c r="B546" s="17"/>
      <c r="C546" s="26"/>
      <c r="D546" s="26"/>
      <c r="E546" s="61"/>
      <c r="F546" s="61"/>
      <c r="G546" s="62"/>
      <c r="H546" s="63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8.75" customHeight="1" x14ac:dyDescent="0.3">
      <c r="A547" s="17"/>
      <c r="B547" s="17"/>
      <c r="C547" s="26"/>
      <c r="D547" s="26"/>
      <c r="E547" s="61"/>
      <c r="F547" s="61"/>
      <c r="G547" s="62"/>
      <c r="H547" s="63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8.75" customHeight="1" x14ac:dyDescent="0.3">
      <c r="A548" s="17"/>
      <c r="B548" s="17"/>
      <c r="C548" s="26"/>
      <c r="D548" s="26"/>
      <c r="E548" s="61"/>
      <c r="F548" s="61"/>
      <c r="G548" s="62"/>
      <c r="H548" s="63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8.75" customHeight="1" x14ac:dyDescent="0.3">
      <c r="A549" s="17"/>
      <c r="B549" s="17"/>
      <c r="C549" s="26"/>
      <c r="D549" s="26"/>
      <c r="E549" s="61"/>
      <c r="F549" s="61"/>
      <c r="G549" s="62"/>
      <c r="H549" s="63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8.75" customHeight="1" x14ac:dyDescent="0.3">
      <c r="A550" s="17"/>
      <c r="B550" s="17"/>
      <c r="C550" s="26"/>
      <c r="D550" s="26"/>
      <c r="E550" s="61"/>
      <c r="F550" s="61"/>
      <c r="G550" s="62"/>
      <c r="H550" s="63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8.75" customHeight="1" x14ac:dyDescent="0.3">
      <c r="A551" s="17"/>
      <c r="B551" s="17"/>
      <c r="C551" s="26"/>
      <c r="D551" s="26"/>
      <c r="E551" s="61"/>
      <c r="F551" s="61"/>
      <c r="G551" s="62"/>
      <c r="H551" s="63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8.75" customHeight="1" x14ac:dyDescent="0.3">
      <c r="A552" s="17"/>
      <c r="B552" s="17"/>
      <c r="C552" s="26"/>
      <c r="D552" s="26"/>
      <c r="E552" s="61"/>
      <c r="F552" s="61"/>
      <c r="G552" s="62"/>
      <c r="H552" s="63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8.75" customHeight="1" x14ac:dyDescent="0.3">
      <c r="A553" s="17"/>
      <c r="B553" s="17"/>
      <c r="C553" s="26"/>
      <c r="D553" s="26"/>
      <c r="E553" s="61"/>
      <c r="F553" s="61"/>
      <c r="G553" s="62"/>
      <c r="H553" s="63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8.75" customHeight="1" x14ac:dyDescent="0.3">
      <c r="A554" s="17"/>
      <c r="B554" s="17"/>
      <c r="C554" s="26"/>
      <c r="D554" s="26"/>
      <c r="E554" s="61"/>
      <c r="F554" s="61"/>
      <c r="G554" s="62"/>
      <c r="H554" s="63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8.75" customHeight="1" x14ac:dyDescent="0.3">
      <c r="A555" s="17"/>
      <c r="B555" s="17"/>
      <c r="C555" s="26"/>
      <c r="D555" s="26"/>
      <c r="E555" s="61"/>
      <c r="F555" s="61"/>
      <c r="G555" s="62"/>
      <c r="H555" s="63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8.75" customHeight="1" x14ac:dyDescent="0.3">
      <c r="A556" s="17"/>
      <c r="B556" s="17"/>
      <c r="C556" s="26"/>
      <c r="D556" s="26"/>
      <c r="E556" s="61"/>
      <c r="F556" s="61"/>
      <c r="G556" s="62"/>
      <c r="H556" s="63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8.75" customHeight="1" x14ac:dyDescent="0.3">
      <c r="A557" s="17"/>
      <c r="B557" s="17"/>
      <c r="C557" s="26"/>
      <c r="D557" s="26"/>
      <c r="E557" s="61"/>
      <c r="F557" s="61"/>
      <c r="G557" s="62"/>
      <c r="H557" s="63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8.75" customHeight="1" x14ac:dyDescent="0.3">
      <c r="A558" s="17"/>
      <c r="B558" s="17"/>
      <c r="C558" s="26"/>
      <c r="D558" s="26"/>
      <c r="E558" s="61"/>
      <c r="F558" s="61"/>
      <c r="G558" s="62"/>
      <c r="H558" s="63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8.75" customHeight="1" x14ac:dyDescent="0.3">
      <c r="A559" s="17"/>
      <c r="B559" s="17"/>
      <c r="C559" s="26"/>
      <c r="D559" s="26"/>
      <c r="E559" s="61"/>
      <c r="F559" s="61"/>
      <c r="G559" s="62"/>
      <c r="H559" s="63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8.75" customHeight="1" x14ac:dyDescent="0.3">
      <c r="A560" s="17"/>
      <c r="B560" s="17"/>
      <c r="C560" s="26"/>
      <c r="D560" s="26"/>
      <c r="E560" s="61"/>
      <c r="F560" s="61"/>
      <c r="G560" s="62"/>
      <c r="H560" s="63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8.75" customHeight="1" x14ac:dyDescent="0.3">
      <c r="A561" s="17"/>
      <c r="B561" s="17"/>
      <c r="C561" s="26"/>
      <c r="D561" s="26"/>
      <c r="E561" s="61"/>
      <c r="F561" s="61"/>
      <c r="G561" s="62"/>
      <c r="H561" s="63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8.75" customHeight="1" x14ac:dyDescent="0.3">
      <c r="A562" s="17"/>
      <c r="B562" s="17"/>
      <c r="C562" s="26"/>
      <c r="D562" s="26"/>
      <c r="E562" s="61"/>
      <c r="F562" s="61"/>
      <c r="G562" s="62"/>
      <c r="H562" s="63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8.75" customHeight="1" x14ac:dyDescent="0.3">
      <c r="A563" s="17"/>
      <c r="B563" s="17"/>
      <c r="C563" s="26"/>
      <c r="D563" s="26"/>
      <c r="E563" s="61"/>
      <c r="F563" s="61"/>
      <c r="G563" s="62"/>
      <c r="H563" s="63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8.75" customHeight="1" x14ac:dyDescent="0.3">
      <c r="A564" s="17"/>
      <c r="B564" s="17"/>
      <c r="C564" s="26"/>
      <c r="D564" s="26"/>
      <c r="E564" s="61"/>
      <c r="F564" s="61"/>
      <c r="G564" s="62"/>
      <c r="H564" s="63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8.75" customHeight="1" x14ac:dyDescent="0.3">
      <c r="A565" s="17"/>
      <c r="B565" s="17"/>
      <c r="C565" s="26"/>
      <c r="D565" s="26"/>
      <c r="E565" s="61"/>
      <c r="F565" s="61"/>
      <c r="G565" s="62"/>
      <c r="H565" s="63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8.75" customHeight="1" x14ac:dyDescent="0.3">
      <c r="A566" s="17"/>
      <c r="B566" s="17"/>
      <c r="C566" s="26"/>
      <c r="D566" s="26"/>
      <c r="E566" s="61"/>
      <c r="F566" s="61"/>
      <c r="G566" s="62"/>
      <c r="H566" s="63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8.75" customHeight="1" x14ac:dyDescent="0.3">
      <c r="A567" s="17"/>
      <c r="B567" s="17"/>
      <c r="C567" s="26"/>
      <c r="D567" s="26"/>
      <c r="E567" s="61"/>
      <c r="F567" s="61"/>
      <c r="G567" s="62"/>
      <c r="H567" s="63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8.75" customHeight="1" x14ac:dyDescent="0.3">
      <c r="A568" s="17"/>
      <c r="B568" s="17"/>
      <c r="C568" s="26"/>
      <c r="D568" s="26"/>
      <c r="E568" s="61"/>
      <c r="F568" s="61"/>
      <c r="G568" s="62"/>
      <c r="H568" s="63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8.75" customHeight="1" x14ac:dyDescent="0.3">
      <c r="A569" s="17"/>
      <c r="B569" s="17"/>
      <c r="C569" s="26"/>
      <c r="D569" s="26"/>
      <c r="E569" s="61"/>
      <c r="F569" s="61"/>
      <c r="G569" s="62"/>
      <c r="H569" s="63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8.75" customHeight="1" x14ac:dyDescent="0.3">
      <c r="A570" s="17"/>
      <c r="B570" s="17"/>
      <c r="C570" s="26"/>
      <c r="D570" s="26"/>
      <c r="E570" s="61"/>
      <c r="F570" s="61"/>
      <c r="G570" s="62"/>
      <c r="H570" s="63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8.75" customHeight="1" x14ac:dyDescent="0.3">
      <c r="A571" s="17"/>
      <c r="B571" s="17"/>
      <c r="C571" s="26"/>
      <c r="D571" s="26"/>
      <c r="E571" s="61"/>
      <c r="F571" s="61"/>
      <c r="G571" s="62"/>
      <c r="H571" s="63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8.75" customHeight="1" x14ac:dyDescent="0.3">
      <c r="A572" s="17"/>
      <c r="B572" s="17"/>
      <c r="C572" s="26"/>
      <c r="D572" s="26"/>
      <c r="E572" s="61"/>
      <c r="F572" s="61"/>
      <c r="G572" s="62"/>
      <c r="H572" s="63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8.75" customHeight="1" x14ac:dyDescent="0.3">
      <c r="A573" s="17"/>
      <c r="B573" s="17"/>
      <c r="C573" s="26"/>
      <c r="D573" s="26"/>
      <c r="E573" s="61"/>
      <c r="F573" s="61"/>
      <c r="G573" s="62"/>
      <c r="H573" s="63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8.75" customHeight="1" x14ac:dyDescent="0.3">
      <c r="A574" s="17"/>
      <c r="B574" s="17"/>
      <c r="C574" s="26"/>
      <c r="D574" s="26"/>
      <c r="E574" s="61"/>
      <c r="F574" s="61"/>
      <c r="G574" s="62"/>
      <c r="H574" s="63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8.75" customHeight="1" x14ac:dyDescent="0.3">
      <c r="A575" s="17"/>
      <c r="B575" s="17"/>
      <c r="C575" s="26"/>
      <c r="D575" s="26"/>
      <c r="E575" s="61"/>
      <c r="F575" s="61"/>
      <c r="G575" s="62"/>
      <c r="H575" s="63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8.75" customHeight="1" x14ac:dyDescent="0.3">
      <c r="A576" s="17"/>
      <c r="B576" s="17"/>
      <c r="C576" s="26"/>
      <c r="D576" s="26"/>
      <c r="E576" s="61"/>
      <c r="F576" s="61"/>
      <c r="G576" s="62"/>
      <c r="H576" s="63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8.75" customHeight="1" x14ac:dyDescent="0.3">
      <c r="A577" s="17"/>
      <c r="B577" s="17"/>
      <c r="C577" s="26"/>
      <c r="D577" s="26"/>
      <c r="E577" s="61"/>
      <c r="F577" s="61"/>
      <c r="G577" s="62"/>
      <c r="H577" s="63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8.75" customHeight="1" x14ac:dyDescent="0.3">
      <c r="A578" s="17"/>
      <c r="B578" s="17"/>
      <c r="C578" s="26"/>
      <c r="D578" s="26"/>
      <c r="E578" s="61"/>
      <c r="F578" s="61"/>
      <c r="G578" s="62"/>
      <c r="H578" s="63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8.75" customHeight="1" x14ac:dyDescent="0.3">
      <c r="A579" s="17"/>
      <c r="B579" s="17"/>
      <c r="C579" s="26"/>
      <c r="D579" s="26"/>
      <c r="E579" s="61"/>
      <c r="F579" s="61"/>
      <c r="G579" s="62"/>
      <c r="H579" s="63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8.75" customHeight="1" x14ac:dyDescent="0.3">
      <c r="A580" s="17"/>
      <c r="B580" s="17"/>
      <c r="C580" s="26"/>
      <c r="D580" s="26"/>
      <c r="E580" s="61"/>
      <c r="F580" s="61"/>
      <c r="G580" s="62"/>
      <c r="H580" s="63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8.75" customHeight="1" x14ac:dyDescent="0.3">
      <c r="A581" s="17"/>
      <c r="B581" s="17"/>
      <c r="C581" s="26"/>
      <c r="D581" s="26"/>
      <c r="E581" s="61"/>
      <c r="F581" s="61"/>
      <c r="G581" s="62"/>
      <c r="H581" s="63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8.75" customHeight="1" x14ac:dyDescent="0.3">
      <c r="A582" s="17"/>
      <c r="B582" s="17"/>
      <c r="C582" s="26"/>
      <c r="D582" s="26"/>
      <c r="E582" s="61"/>
      <c r="F582" s="61"/>
      <c r="G582" s="62"/>
      <c r="H582" s="63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8.75" customHeight="1" x14ac:dyDescent="0.3">
      <c r="A583" s="17"/>
      <c r="B583" s="17"/>
      <c r="C583" s="26"/>
      <c r="D583" s="26"/>
      <c r="E583" s="61"/>
      <c r="F583" s="61"/>
      <c r="G583" s="62"/>
      <c r="H583" s="63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8.75" customHeight="1" x14ac:dyDescent="0.3">
      <c r="A584" s="17"/>
      <c r="B584" s="17"/>
      <c r="C584" s="26"/>
      <c r="D584" s="26"/>
      <c r="E584" s="61"/>
      <c r="F584" s="61"/>
      <c r="G584" s="62"/>
      <c r="H584" s="63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8.75" customHeight="1" x14ac:dyDescent="0.3">
      <c r="A585" s="17"/>
      <c r="B585" s="17"/>
      <c r="C585" s="26"/>
      <c r="D585" s="26"/>
      <c r="E585" s="61"/>
      <c r="F585" s="61"/>
      <c r="G585" s="62"/>
      <c r="H585" s="63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8.75" customHeight="1" x14ac:dyDescent="0.3">
      <c r="A586" s="17"/>
      <c r="B586" s="17"/>
      <c r="C586" s="26"/>
      <c r="D586" s="26"/>
      <c r="E586" s="61"/>
      <c r="F586" s="61"/>
      <c r="G586" s="62"/>
      <c r="H586" s="63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8.75" customHeight="1" x14ac:dyDescent="0.3">
      <c r="A587" s="17"/>
      <c r="B587" s="17"/>
      <c r="C587" s="26"/>
      <c r="D587" s="26"/>
      <c r="E587" s="61"/>
      <c r="F587" s="61"/>
      <c r="G587" s="62"/>
      <c r="H587" s="63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8.75" customHeight="1" x14ac:dyDescent="0.3">
      <c r="A588" s="17"/>
      <c r="B588" s="17"/>
      <c r="C588" s="26"/>
      <c r="D588" s="26"/>
      <c r="E588" s="61"/>
      <c r="F588" s="61"/>
      <c r="G588" s="62"/>
      <c r="H588" s="63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8.75" customHeight="1" x14ac:dyDescent="0.3">
      <c r="A589" s="17"/>
      <c r="B589" s="17"/>
      <c r="C589" s="26"/>
      <c r="D589" s="26"/>
      <c r="E589" s="61"/>
      <c r="F589" s="61"/>
      <c r="G589" s="62"/>
      <c r="H589" s="63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8.75" customHeight="1" x14ac:dyDescent="0.3">
      <c r="A590" s="17"/>
      <c r="B590" s="17"/>
      <c r="C590" s="26"/>
      <c r="D590" s="26"/>
      <c r="E590" s="61"/>
      <c r="F590" s="61"/>
      <c r="G590" s="62"/>
      <c r="H590" s="63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8.75" customHeight="1" x14ac:dyDescent="0.3">
      <c r="A591" s="17"/>
      <c r="B591" s="17"/>
      <c r="C591" s="26"/>
      <c r="D591" s="26"/>
      <c r="E591" s="61"/>
      <c r="F591" s="61"/>
      <c r="G591" s="62"/>
      <c r="H591" s="63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8.75" customHeight="1" x14ac:dyDescent="0.3">
      <c r="A592" s="17"/>
      <c r="B592" s="17"/>
      <c r="C592" s="26"/>
      <c r="D592" s="26"/>
      <c r="E592" s="61"/>
      <c r="F592" s="61"/>
      <c r="G592" s="62"/>
      <c r="H592" s="63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8.75" customHeight="1" x14ac:dyDescent="0.3">
      <c r="A593" s="17"/>
      <c r="B593" s="17"/>
      <c r="C593" s="26"/>
      <c r="D593" s="26"/>
      <c r="E593" s="61"/>
      <c r="F593" s="61"/>
      <c r="G593" s="62"/>
      <c r="H593" s="63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8.75" customHeight="1" x14ac:dyDescent="0.3">
      <c r="A594" s="17"/>
      <c r="B594" s="17"/>
      <c r="C594" s="26"/>
      <c r="D594" s="26"/>
      <c r="E594" s="61"/>
      <c r="F594" s="61"/>
      <c r="G594" s="62"/>
      <c r="H594" s="63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8.75" customHeight="1" x14ac:dyDescent="0.3">
      <c r="A595" s="17"/>
      <c r="B595" s="17"/>
      <c r="C595" s="26"/>
      <c r="D595" s="26"/>
      <c r="E595" s="61"/>
      <c r="F595" s="61"/>
      <c r="G595" s="62"/>
      <c r="H595" s="63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8.75" customHeight="1" x14ac:dyDescent="0.3">
      <c r="A596" s="17"/>
      <c r="B596" s="17"/>
      <c r="C596" s="26"/>
      <c r="D596" s="26"/>
      <c r="E596" s="61"/>
      <c r="F596" s="61"/>
      <c r="G596" s="62"/>
      <c r="H596" s="63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8.75" customHeight="1" x14ac:dyDescent="0.3">
      <c r="A597" s="17"/>
      <c r="B597" s="17"/>
      <c r="C597" s="26"/>
      <c r="D597" s="26"/>
      <c r="E597" s="61"/>
      <c r="F597" s="61"/>
      <c r="G597" s="62"/>
      <c r="H597" s="63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8.75" customHeight="1" x14ac:dyDescent="0.3">
      <c r="A598" s="17"/>
      <c r="B598" s="17"/>
      <c r="C598" s="26"/>
      <c r="D598" s="26"/>
      <c r="E598" s="61"/>
      <c r="F598" s="61"/>
      <c r="G598" s="62"/>
      <c r="H598" s="63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8.75" customHeight="1" x14ac:dyDescent="0.3">
      <c r="A599" s="17"/>
      <c r="B599" s="17"/>
      <c r="C599" s="26"/>
      <c r="D599" s="26"/>
      <c r="E599" s="61"/>
      <c r="F599" s="61"/>
      <c r="G599" s="62"/>
      <c r="H599" s="63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8.75" customHeight="1" x14ac:dyDescent="0.3">
      <c r="A600" s="17"/>
      <c r="B600" s="17"/>
      <c r="C600" s="26"/>
      <c r="D600" s="26"/>
      <c r="E600" s="61"/>
      <c r="F600" s="61"/>
      <c r="G600" s="62"/>
      <c r="H600" s="63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8.75" customHeight="1" x14ac:dyDescent="0.3">
      <c r="A601" s="17"/>
      <c r="B601" s="17"/>
      <c r="C601" s="26"/>
      <c r="D601" s="26"/>
      <c r="E601" s="61"/>
      <c r="F601" s="61"/>
      <c r="G601" s="62"/>
      <c r="H601" s="63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8.75" customHeight="1" x14ac:dyDescent="0.3">
      <c r="A602" s="17"/>
      <c r="B602" s="17"/>
      <c r="C602" s="26"/>
      <c r="D602" s="26"/>
      <c r="E602" s="61"/>
      <c r="F602" s="61"/>
      <c r="G602" s="62"/>
      <c r="H602" s="63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8.75" customHeight="1" x14ac:dyDescent="0.3">
      <c r="A603" s="17"/>
      <c r="B603" s="17"/>
      <c r="C603" s="26"/>
      <c r="D603" s="26"/>
      <c r="E603" s="61"/>
      <c r="F603" s="61"/>
      <c r="G603" s="62"/>
      <c r="H603" s="63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8.75" customHeight="1" x14ac:dyDescent="0.3">
      <c r="A604" s="17"/>
      <c r="B604" s="17"/>
      <c r="C604" s="26"/>
      <c r="D604" s="26"/>
      <c r="E604" s="61"/>
      <c r="F604" s="61"/>
      <c r="G604" s="62"/>
      <c r="H604" s="63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8.75" customHeight="1" x14ac:dyDescent="0.3">
      <c r="A605" s="17"/>
      <c r="B605" s="17"/>
      <c r="C605" s="26"/>
      <c r="D605" s="26"/>
      <c r="E605" s="61"/>
      <c r="F605" s="61"/>
      <c r="G605" s="62"/>
      <c r="H605" s="63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8.75" customHeight="1" x14ac:dyDescent="0.3">
      <c r="A606" s="17"/>
      <c r="B606" s="17"/>
      <c r="C606" s="26"/>
      <c r="D606" s="26"/>
      <c r="E606" s="61"/>
      <c r="F606" s="61"/>
      <c r="G606" s="62"/>
      <c r="H606" s="63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8.75" customHeight="1" x14ac:dyDescent="0.3">
      <c r="A607" s="17"/>
      <c r="B607" s="17"/>
      <c r="C607" s="26"/>
      <c r="D607" s="26"/>
      <c r="E607" s="61"/>
      <c r="F607" s="61"/>
      <c r="G607" s="62"/>
      <c r="H607" s="63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8.75" customHeight="1" x14ac:dyDescent="0.3">
      <c r="A608" s="17"/>
      <c r="B608" s="17"/>
      <c r="C608" s="26"/>
      <c r="D608" s="26"/>
      <c r="E608" s="61"/>
      <c r="F608" s="61"/>
      <c r="G608" s="62"/>
      <c r="H608" s="63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8.75" customHeight="1" x14ac:dyDescent="0.3">
      <c r="A609" s="17"/>
      <c r="B609" s="17"/>
      <c r="C609" s="26"/>
      <c r="D609" s="26"/>
      <c r="E609" s="61"/>
      <c r="F609" s="61"/>
      <c r="G609" s="62"/>
      <c r="H609" s="63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8.75" customHeight="1" x14ac:dyDescent="0.3">
      <c r="A610" s="17"/>
      <c r="B610" s="17"/>
      <c r="C610" s="26"/>
      <c r="D610" s="26"/>
      <c r="E610" s="61"/>
      <c r="F610" s="61"/>
      <c r="G610" s="62"/>
      <c r="H610" s="63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8.75" customHeight="1" x14ac:dyDescent="0.3">
      <c r="A611" s="17"/>
      <c r="B611" s="17"/>
      <c r="C611" s="26"/>
      <c r="D611" s="26"/>
      <c r="E611" s="61"/>
      <c r="F611" s="61"/>
      <c r="G611" s="62"/>
      <c r="H611" s="63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8.75" customHeight="1" x14ac:dyDescent="0.3">
      <c r="A612" s="17"/>
      <c r="B612" s="17"/>
      <c r="C612" s="26"/>
      <c r="D612" s="26"/>
      <c r="E612" s="61"/>
      <c r="F612" s="61"/>
      <c r="G612" s="62"/>
      <c r="H612" s="63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8.75" customHeight="1" x14ac:dyDescent="0.3">
      <c r="A613" s="17"/>
      <c r="B613" s="17"/>
      <c r="C613" s="26"/>
      <c r="D613" s="26"/>
      <c r="E613" s="61"/>
      <c r="F613" s="61"/>
      <c r="G613" s="62"/>
      <c r="H613" s="63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8.75" customHeight="1" x14ac:dyDescent="0.3">
      <c r="A614" s="17"/>
      <c r="B614" s="17"/>
      <c r="C614" s="26"/>
      <c r="D614" s="26"/>
      <c r="E614" s="61"/>
      <c r="F614" s="61"/>
      <c r="G614" s="62"/>
      <c r="H614" s="63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8.75" customHeight="1" x14ac:dyDescent="0.3">
      <c r="A615" s="17"/>
      <c r="B615" s="17"/>
      <c r="C615" s="26"/>
      <c r="D615" s="26"/>
      <c r="E615" s="61"/>
      <c r="F615" s="61"/>
      <c r="G615" s="62"/>
      <c r="H615" s="63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8.75" customHeight="1" x14ac:dyDescent="0.3">
      <c r="A616" s="17"/>
      <c r="B616" s="17"/>
      <c r="C616" s="26"/>
      <c r="D616" s="26"/>
      <c r="E616" s="61"/>
      <c r="F616" s="61"/>
      <c r="G616" s="62"/>
      <c r="H616" s="63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8.75" customHeight="1" x14ac:dyDescent="0.3">
      <c r="A617" s="17"/>
      <c r="B617" s="17"/>
      <c r="C617" s="26"/>
      <c r="D617" s="26"/>
      <c r="E617" s="61"/>
      <c r="F617" s="61"/>
      <c r="G617" s="62"/>
      <c r="H617" s="63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8.75" customHeight="1" x14ac:dyDescent="0.3">
      <c r="A618" s="17"/>
      <c r="B618" s="17"/>
      <c r="C618" s="26"/>
      <c r="D618" s="26"/>
      <c r="E618" s="61"/>
      <c r="F618" s="61"/>
      <c r="G618" s="62"/>
      <c r="H618" s="63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8.75" customHeight="1" x14ac:dyDescent="0.3">
      <c r="A619" s="17"/>
      <c r="B619" s="17"/>
      <c r="C619" s="26"/>
      <c r="D619" s="26"/>
      <c r="E619" s="61"/>
      <c r="F619" s="61"/>
      <c r="G619" s="62"/>
      <c r="H619" s="63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8.75" customHeight="1" x14ac:dyDescent="0.3">
      <c r="A620" s="17"/>
      <c r="B620" s="17"/>
      <c r="C620" s="26"/>
      <c r="D620" s="26"/>
      <c r="E620" s="61"/>
      <c r="F620" s="61"/>
      <c r="G620" s="62"/>
      <c r="H620" s="63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8.75" customHeight="1" x14ac:dyDescent="0.3">
      <c r="A621" s="17"/>
      <c r="B621" s="17"/>
      <c r="C621" s="26"/>
      <c r="D621" s="26"/>
      <c r="E621" s="61"/>
      <c r="F621" s="61"/>
      <c r="G621" s="62"/>
      <c r="H621" s="63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8.75" customHeight="1" x14ac:dyDescent="0.3">
      <c r="A622" s="17"/>
      <c r="B622" s="17"/>
      <c r="C622" s="26"/>
      <c r="D622" s="26"/>
      <c r="E622" s="61"/>
      <c r="F622" s="61"/>
      <c r="G622" s="62"/>
      <c r="H622" s="63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8.75" customHeight="1" x14ac:dyDescent="0.3">
      <c r="A623" s="17"/>
      <c r="B623" s="17"/>
      <c r="C623" s="26"/>
      <c r="D623" s="26"/>
      <c r="E623" s="61"/>
      <c r="F623" s="61"/>
      <c r="G623" s="62"/>
      <c r="H623" s="63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8.75" customHeight="1" x14ac:dyDescent="0.3">
      <c r="A624" s="17"/>
      <c r="B624" s="17"/>
      <c r="C624" s="26"/>
      <c r="D624" s="26"/>
      <c r="E624" s="61"/>
      <c r="F624" s="61"/>
      <c r="G624" s="62"/>
      <c r="H624" s="63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8.75" customHeight="1" x14ac:dyDescent="0.3">
      <c r="A625" s="17"/>
      <c r="B625" s="17"/>
      <c r="C625" s="26"/>
      <c r="D625" s="26"/>
      <c r="E625" s="61"/>
      <c r="F625" s="61"/>
      <c r="G625" s="62"/>
      <c r="H625" s="63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8.75" customHeight="1" x14ac:dyDescent="0.3">
      <c r="A626" s="17"/>
      <c r="B626" s="17"/>
      <c r="C626" s="26"/>
      <c r="D626" s="26"/>
      <c r="E626" s="61"/>
      <c r="F626" s="61"/>
      <c r="G626" s="62"/>
      <c r="H626" s="63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8.75" customHeight="1" x14ac:dyDescent="0.3">
      <c r="A627" s="17"/>
      <c r="B627" s="17"/>
      <c r="C627" s="26"/>
      <c r="D627" s="26"/>
      <c r="E627" s="61"/>
      <c r="F627" s="61"/>
      <c r="G627" s="62"/>
      <c r="H627" s="63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8.75" customHeight="1" x14ac:dyDescent="0.3">
      <c r="A628" s="17"/>
      <c r="B628" s="17"/>
      <c r="C628" s="26"/>
      <c r="D628" s="26"/>
      <c r="E628" s="61"/>
      <c r="F628" s="61"/>
      <c r="G628" s="62"/>
      <c r="H628" s="63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8.75" customHeight="1" x14ac:dyDescent="0.3">
      <c r="A629" s="17"/>
      <c r="B629" s="17"/>
      <c r="C629" s="26"/>
      <c r="D629" s="26"/>
      <c r="E629" s="61"/>
      <c r="F629" s="61"/>
      <c r="G629" s="62"/>
      <c r="H629" s="63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8.75" customHeight="1" x14ac:dyDescent="0.3">
      <c r="A630" s="17"/>
      <c r="B630" s="17"/>
      <c r="C630" s="26"/>
      <c r="D630" s="26"/>
      <c r="E630" s="61"/>
      <c r="F630" s="61"/>
      <c r="G630" s="62"/>
      <c r="H630" s="63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8.75" customHeight="1" x14ac:dyDescent="0.3">
      <c r="A631" s="17"/>
      <c r="B631" s="17"/>
      <c r="C631" s="26"/>
      <c r="D631" s="26"/>
      <c r="E631" s="61"/>
      <c r="F631" s="61"/>
      <c r="G631" s="62"/>
      <c r="H631" s="63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8.75" customHeight="1" x14ac:dyDescent="0.3">
      <c r="A632" s="17"/>
      <c r="B632" s="17"/>
      <c r="C632" s="26"/>
      <c r="D632" s="26"/>
      <c r="E632" s="61"/>
      <c r="F632" s="61"/>
      <c r="G632" s="62"/>
      <c r="H632" s="63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8.75" customHeight="1" x14ac:dyDescent="0.3">
      <c r="A633" s="17"/>
      <c r="B633" s="17"/>
      <c r="C633" s="26"/>
      <c r="D633" s="26"/>
      <c r="E633" s="61"/>
      <c r="F633" s="61"/>
      <c r="G633" s="62"/>
      <c r="H633" s="63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8.75" customHeight="1" x14ac:dyDescent="0.3">
      <c r="A634" s="17"/>
      <c r="B634" s="17"/>
      <c r="C634" s="26"/>
      <c r="D634" s="26"/>
      <c r="E634" s="61"/>
      <c r="F634" s="61"/>
      <c r="G634" s="62"/>
      <c r="H634" s="63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8.75" customHeight="1" x14ac:dyDescent="0.3">
      <c r="A635" s="17"/>
      <c r="B635" s="17"/>
      <c r="C635" s="26"/>
      <c r="D635" s="26"/>
      <c r="E635" s="61"/>
      <c r="F635" s="61"/>
      <c r="G635" s="62"/>
      <c r="H635" s="63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8.75" customHeight="1" x14ac:dyDescent="0.3">
      <c r="A636" s="17"/>
      <c r="B636" s="17"/>
      <c r="C636" s="26"/>
      <c r="D636" s="26"/>
      <c r="E636" s="61"/>
      <c r="F636" s="61"/>
      <c r="G636" s="62"/>
      <c r="H636" s="63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8.75" customHeight="1" x14ac:dyDescent="0.3">
      <c r="A637" s="17"/>
      <c r="B637" s="17"/>
      <c r="C637" s="26"/>
      <c r="D637" s="26"/>
      <c r="E637" s="61"/>
      <c r="F637" s="61"/>
      <c r="G637" s="62"/>
      <c r="H637" s="63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8.75" customHeight="1" x14ac:dyDescent="0.3">
      <c r="A638" s="17"/>
      <c r="B638" s="17"/>
      <c r="C638" s="26"/>
      <c r="D638" s="26"/>
      <c r="E638" s="61"/>
      <c r="F638" s="61"/>
      <c r="G638" s="62"/>
      <c r="H638" s="63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8.75" customHeight="1" x14ac:dyDescent="0.3">
      <c r="A639" s="17"/>
      <c r="B639" s="17"/>
      <c r="C639" s="26"/>
      <c r="D639" s="26"/>
      <c r="E639" s="61"/>
      <c r="F639" s="61"/>
      <c r="G639" s="62"/>
      <c r="H639" s="63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8.75" customHeight="1" x14ac:dyDescent="0.3">
      <c r="A640" s="17"/>
      <c r="B640" s="17"/>
      <c r="C640" s="26"/>
      <c r="D640" s="26"/>
      <c r="E640" s="61"/>
      <c r="F640" s="61"/>
      <c r="G640" s="62"/>
      <c r="H640" s="63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8.75" customHeight="1" x14ac:dyDescent="0.3">
      <c r="A641" s="17"/>
      <c r="B641" s="17"/>
      <c r="C641" s="26"/>
      <c r="D641" s="26"/>
      <c r="E641" s="61"/>
      <c r="F641" s="61"/>
      <c r="G641" s="62"/>
      <c r="H641" s="63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8.75" customHeight="1" x14ac:dyDescent="0.3">
      <c r="A642" s="17"/>
      <c r="B642" s="17"/>
      <c r="C642" s="26"/>
      <c r="D642" s="26"/>
      <c r="E642" s="61"/>
      <c r="F642" s="61"/>
      <c r="G642" s="62"/>
      <c r="H642" s="63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8.75" customHeight="1" x14ac:dyDescent="0.3">
      <c r="A643" s="17"/>
      <c r="B643" s="17"/>
      <c r="C643" s="26"/>
      <c r="D643" s="26"/>
      <c r="E643" s="61"/>
      <c r="F643" s="61"/>
      <c r="G643" s="62"/>
      <c r="H643" s="63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8.75" customHeight="1" x14ac:dyDescent="0.3">
      <c r="A644" s="17"/>
      <c r="B644" s="17"/>
      <c r="C644" s="26"/>
      <c r="D644" s="26"/>
      <c r="E644" s="61"/>
      <c r="F644" s="61"/>
      <c r="G644" s="62"/>
      <c r="H644" s="63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8.75" customHeight="1" x14ac:dyDescent="0.3">
      <c r="A645" s="17"/>
      <c r="B645" s="17"/>
      <c r="C645" s="26"/>
      <c r="D645" s="26"/>
      <c r="E645" s="61"/>
      <c r="F645" s="61"/>
      <c r="G645" s="62"/>
      <c r="H645" s="63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8.75" customHeight="1" x14ac:dyDescent="0.3">
      <c r="A646" s="17"/>
      <c r="B646" s="17"/>
      <c r="C646" s="26"/>
      <c r="D646" s="26"/>
      <c r="E646" s="61"/>
      <c r="F646" s="61"/>
      <c r="G646" s="62"/>
      <c r="H646" s="63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8.75" customHeight="1" x14ac:dyDescent="0.3">
      <c r="A647" s="17"/>
      <c r="B647" s="17"/>
      <c r="C647" s="26"/>
      <c r="D647" s="26"/>
      <c r="E647" s="61"/>
      <c r="F647" s="61"/>
      <c r="G647" s="62"/>
      <c r="H647" s="63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8.75" customHeight="1" x14ac:dyDescent="0.3">
      <c r="A648" s="17"/>
      <c r="B648" s="17"/>
      <c r="C648" s="26"/>
      <c r="D648" s="26"/>
      <c r="E648" s="61"/>
      <c r="F648" s="61"/>
      <c r="G648" s="62"/>
      <c r="H648" s="63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8.75" customHeight="1" x14ac:dyDescent="0.3">
      <c r="A649" s="17"/>
      <c r="B649" s="17"/>
      <c r="C649" s="26"/>
      <c r="D649" s="26"/>
      <c r="E649" s="61"/>
      <c r="F649" s="61"/>
      <c r="G649" s="62"/>
      <c r="H649" s="63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8.75" customHeight="1" x14ac:dyDescent="0.3">
      <c r="A650" s="17"/>
      <c r="B650" s="17"/>
      <c r="C650" s="26"/>
      <c r="D650" s="26"/>
      <c r="E650" s="61"/>
      <c r="F650" s="61"/>
      <c r="G650" s="62"/>
      <c r="H650" s="63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8.75" customHeight="1" x14ac:dyDescent="0.3">
      <c r="A651" s="17"/>
      <c r="B651" s="17"/>
      <c r="C651" s="26"/>
      <c r="D651" s="26"/>
      <c r="E651" s="61"/>
      <c r="F651" s="61"/>
      <c r="G651" s="62"/>
      <c r="H651" s="63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8.75" customHeight="1" x14ac:dyDescent="0.3">
      <c r="A652" s="17"/>
      <c r="B652" s="17"/>
      <c r="C652" s="26"/>
      <c r="D652" s="26"/>
      <c r="E652" s="61"/>
      <c r="F652" s="61"/>
      <c r="G652" s="62"/>
      <c r="H652" s="63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8.75" customHeight="1" x14ac:dyDescent="0.3">
      <c r="A653" s="17"/>
      <c r="B653" s="17"/>
      <c r="C653" s="26"/>
      <c r="D653" s="26"/>
      <c r="E653" s="61"/>
      <c r="F653" s="61"/>
      <c r="G653" s="62"/>
      <c r="H653" s="63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8.75" customHeight="1" x14ac:dyDescent="0.3">
      <c r="A654" s="17"/>
      <c r="B654" s="17"/>
      <c r="C654" s="26"/>
      <c r="D654" s="26"/>
      <c r="E654" s="61"/>
      <c r="F654" s="61"/>
      <c r="G654" s="62"/>
      <c r="H654" s="63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8.75" customHeight="1" x14ac:dyDescent="0.3">
      <c r="A655" s="17"/>
      <c r="B655" s="17"/>
      <c r="C655" s="26"/>
      <c r="D655" s="26"/>
      <c r="E655" s="61"/>
      <c r="F655" s="61"/>
      <c r="G655" s="62"/>
      <c r="H655" s="63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8.75" customHeight="1" x14ac:dyDescent="0.3">
      <c r="A656" s="17"/>
      <c r="B656" s="17"/>
      <c r="C656" s="26"/>
      <c r="D656" s="26"/>
      <c r="E656" s="61"/>
      <c r="F656" s="61"/>
      <c r="G656" s="62"/>
      <c r="H656" s="63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8.75" customHeight="1" x14ac:dyDescent="0.3">
      <c r="A657" s="17"/>
      <c r="B657" s="17"/>
      <c r="C657" s="26"/>
      <c r="D657" s="26"/>
      <c r="E657" s="61"/>
      <c r="F657" s="61"/>
      <c r="G657" s="62"/>
      <c r="H657" s="63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8.75" customHeight="1" x14ac:dyDescent="0.3">
      <c r="A658" s="17"/>
      <c r="B658" s="17"/>
      <c r="C658" s="26"/>
      <c r="D658" s="26"/>
      <c r="E658" s="61"/>
      <c r="F658" s="61"/>
      <c r="G658" s="62"/>
      <c r="H658" s="63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8.75" customHeight="1" x14ac:dyDescent="0.3">
      <c r="A659" s="17"/>
      <c r="B659" s="17"/>
      <c r="C659" s="26"/>
      <c r="D659" s="26"/>
      <c r="E659" s="61"/>
      <c r="F659" s="61"/>
      <c r="G659" s="62"/>
      <c r="H659" s="63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8.75" customHeight="1" x14ac:dyDescent="0.3">
      <c r="A660" s="17"/>
      <c r="B660" s="17"/>
      <c r="C660" s="26"/>
      <c r="D660" s="26"/>
      <c r="E660" s="61"/>
      <c r="F660" s="61"/>
      <c r="G660" s="62"/>
      <c r="H660" s="63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8.75" customHeight="1" x14ac:dyDescent="0.3">
      <c r="A661" s="17"/>
      <c r="B661" s="17"/>
      <c r="C661" s="26"/>
      <c r="D661" s="26"/>
      <c r="E661" s="61"/>
      <c r="F661" s="61"/>
      <c r="G661" s="62"/>
      <c r="H661" s="63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8.75" customHeight="1" x14ac:dyDescent="0.3">
      <c r="A662" s="17"/>
      <c r="B662" s="17"/>
      <c r="C662" s="26"/>
      <c r="D662" s="26"/>
      <c r="E662" s="61"/>
      <c r="F662" s="61"/>
      <c r="G662" s="62"/>
      <c r="H662" s="63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8.75" customHeight="1" x14ac:dyDescent="0.3">
      <c r="A663" s="17"/>
      <c r="B663" s="17"/>
      <c r="C663" s="26"/>
      <c r="D663" s="26"/>
      <c r="E663" s="61"/>
      <c r="F663" s="61"/>
      <c r="G663" s="62"/>
      <c r="H663" s="63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8.75" customHeight="1" x14ac:dyDescent="0.3">
      <c r="A664" s="17"/>
      <c r="B664" s="17"/>
      <c r="C664" s="26"/>
      <c r="D664" s="26"/>
      <c r="E664" s="61"/>
      <c r="F664" s="61"/>
      <c r="G664" s="62"/>
      <c r="H664" s="63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8.75" customHeight="1" x14ac:dyDescent="0.3">
      <c r="A665" s="17"/>
      <c r="B665" s="17"/>
      <c r="C665" s="26"/>
      <c r="D665" s="26"/>
      <c r="E665" s="61"/>
      <c r="F665" s="61"/>
      <c r="G665" s="62"/>
      <c r="H665" s="63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8.75" customHeight="1" x14ac:dyDescent="0.3">
      <c r="A666" s="17"/>
      <c r="B666" s="17"/>
      <c r="C666" s="26"/>
      <c r="D666" s="26"/>
      <c r="E666" s="61"/>
      <c r="F666" s="61"/>
      <c r="G666" s="62"/>
      <c r="H666" s="63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8.75" customHeight="1" x14ac:dyDescent="0.3">
      <c r="A667" s="17"/>
      <c r="B667" s="17"/>
      <c r="C667" s="26"/>
      <c r="D667" s="26"/>
      <c r="E667" s="61"/>
      <c r="F667" s="61"/>
      <c r="G667" s="62"/>
      <c r="H667" s="63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8.75" customHeight="1" x14ac:dyDescent="0.3">
      <c r="A668" s="17"/>
      <c r="B668" s="17"/>
      <c r="C668" s="26"/>
      <c r="D668" s="26"/>
      <c r="E668" s="61"/>
      <c r="F668" s="61"/>
      <c r="G668" s="62"/>
      <c r="H668" s="63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8.75" customHeight="1" x14ac:dyDescent="0.3">
      <c r="A669" s="17"/>
      <c r="B669" s="17"/>
      <c r="C669" s="26"/>
      <c r="D669" s="26"/>
      <c r="E669" s="61"/>
      <c r="F669" s="61"/>
      <c r="G669" s="62"/>
      <c r="H669" s="63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8.75" customHeight="1" x14ac:dyDescent="0.3">
      <c r="A670" s="17"/>
      <c r="B670" s="17"/>
      <c r="C670" s="26"/>
      <c r="D670" s="26"/>
      <c r="E670" s="61"/>
      <c r="F670" s="61"/>
      <c r="G670" s="62"/>
      <c r="H670" s="63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8.75" customHeight="1" x14ac:dyDescent="0.3">
      <c r="A671" s="17"/>
      <c r="B671" s="17"/>
      <c r="C671" s="26"/>
      <c r="D671" s="26"/>
      <c r="E671" s="61"/>
      <c r="F671" s="61"/>
      <c r="G671" s="62"/>
      <c r="H671" s="63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8.75" customHeight="1" x14ac:dyDescent="0.3">
      <c r="A672" s="17"/>
      <c r="B672" s="17"/>
      <c r="C672" s="26"/>
      <c r="D672" s="26"/>
      <c r="E672" s="61"/>
      <c r="F672" s="61"/>
      <c r="G672" s="62"/>
      <c r="H672" s="63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8.75" customHeight="1" x14ac:dyDescent="0.3">
      <c r="A673" s="17"/>
      <c r="B673" s="17"/>
      <c r="C673" s="26"/>
      <c r="D673" s="26"/>
      <c r="E673" s="61"/>
      <c r="F673" s="61"/>
      <c r="G673" s="62"/>
      <c r="H673" s="63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8.75" customHeight="1" x14ac:dyDescent="0.3">
      <c r="A674" s="17"/>
      <c r="B674" s="17"/>
      <c r="C674" s="26"/>
      <c r="D674" s="26"/>
      <c r="E674" s="61"/>
      <c r="F674" s="61"/>
      <c r="G674" s="62"/>
      <c r="H674" s="63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8.75" customHeight="1" x14ac:dyDescent="0.3">
      <c r="A675" s="17"/>
      <c r="B675" s="17"/>
      <c r="C675" s="26"/>
      <c r="D675" s="26"/>
      <c r="E675" s="61"/>
      <c r="F675" s="61"/>
      <c r="G675" s="62"/>
      <c r="H675" s="63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8.75" customHeight="1" x14ac:dyDescent="0.3">
      <c r="A676" s="17"/>
      <c r="B676" s="17"/>
      <c r="C676" s="26"/>
      <c r="D676" s="26"/>
      <c r="E676" s="61"/>
      <c r="F676" s="61"/>
      <c r="G676" s="62"/>
      <c r="H676" s="63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8.75" customHeight="1" x14ac:dyDescent="0.3">
      <c r="A677" s="17"/>
      <c r="B677" s="17"/>
      <c r="C677" s="26"/>
      <c r="D677" s="26"/>
      <c r="E677" s="61"/>
      <c r="F677" s="61"/>
      <c r="G677" s="62"/>
      <c r="H677" s="63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8.75" customHeight="1" x14ac:dyDescent="0.3">
      <c r="A678" s="17"/>
      <c r="B678" s="17"/>
      <c r="C678" s="26"/>
      <c r="D678" s="26"/>
      <c r="E678" s="61"/>
      <c r="F678" s="61"/>
      <c r="G678" s="62"/>
      <c r="H678" s="63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8.75" customHeight="1" x14ac:dyDescent="0.3">
      <c r="A679" s="17"/>
      <c r="B679" s="17"/>
      <c r="C679" s="26"/>
      <c r="D679" s="26"/>
      <c r="E679" s="61"/>
      <c r="F679" s="61"/>
      <c r="G679" s="62"/>
      <c r="H679" s="63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8.75" customHeight="1" x14ac:dyDescent="0.3">
      <c r="A680" s="17"/>
      <c r="B680" s="17"/>
      <c r="C680" s="26"/>
      <c r="D680" s="26"/>
      <c r="E680" s="61"/>
      <c r="F680" s="61"/>
      <c r="G680" s="62"/>
      <c r="H680" s="63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8.75" customHeight="1" x14ac:dyDescent="0.3">
      <c r="A681" s="17"/>
      <c r="B681" s="17"/>
      <c r="C681" s="26"/>
      <c r="D681" s="26"/>
      <c r="E681" s="61"/>
      <c r="F681" s="61"/>
      <c r="G681" s="62"/>
      <c r="H681" s="63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8.75" customHeight="1" x14ac:dyDescent="0.3">
      <c r="A682" s="17"/>
      <c r="B682" s="17"/>
      <c r="C682" s="26"/>
      <c r="D682" s="26"/>
      <c r="E682" s="61"/>
      <c r="F682" s="61"/>
      <c r="G682" s="62"/>
      <c r="H682" s="63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8.75" customHeight="1" x14ac:dyDescent="0.3">
      <c r="A683" s="17"/>
      <c r="B683" s="17"/>
      <c r="C683" s="26"/>
      <c r="D683" s="26"/>
      <c r="E683" s="61"/>
      <c r="F683" s="61"/>
      <c r="G683" s="62"/>
      <c r="H683" s="63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8.75" customHeight="1" x14ac:dyDescent="0.3">
      <c r="A684" s="17"/>
      <c r="B684" s="17"/>
      <c r="C684" s="26"/>
      <c r="D684" s="26"/>
      <c r="E684" s="61"/>
      <c r="F684" s="61"/>
      <c r="G684" s="62"/>
      <c r="H684" s="63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8.75" customHeight="1" x14ac:dyDescent="0.3">
      <c r="A685" s="17"/>
      <c r="B685" s="17"/>
      <c r="C685" s="26"/>
      <c r="D685" s="26"/>
      <c r="E685" s="61"/>
      <c r="F685" s="61"/>
      <c r="G685" s="62"/>
      <c r="H685" s="63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8.75" customHeight="1" x14ac:dyDescent="0.3">
      <c r="A686" s="17"/>
      <c r="B686" s="17"/>
      <c r="C686" s="26"/>
      <c r="D686" s="26"/>
      <c r="E686" s="61"/>
      <c r="F686" s="61"/>
      <c r="G686" s="62"/>
      <c r="H686" s="63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8.75" customHeight="1" x14ac:dyDescent="0.3">
      <c r="A687" s="17"/>
      <c r="B687" s="17"/>
      <c r="C687" s="26"/>
      <c r="D687" s="26"/>
      <c r="E687" s="61"/>
      <c r="F687" s="61"/>
      <c r="G687" s="62"/>
      <c r="H687" s="63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8.75" customHeight="1" x14ac:dyDescent="0.3">
      <c r="A688" s="17"/>
      <c r="B688" s="17"/>
      <c r="C688" s="26"/>
      <c r="D688" s="26"/>
      <c r="E688" s="61"/>
      <c r="F688" s="61"/>
      <c r="G688" s="62"/>
      <c r="H688" s="63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8.75" customHeight="1" x14ac:dyDescent="0.3">
      <c r="A689" s="17"/>
      <c r="B689" s="17"/>
      <c r="C689" s="26"/>
      <c r="D689" s="26"/>
      <c r="E689" s="61"/>
      <c r="F689" s="61"/>
      <c r="G689" s="62"/>
      <c r="H689" s="63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8.75" customHeight="1" x14ac:dyDescent="0.3">
      <c r="A690" s="17"/>
      <c r="B690" s="17"/>
      <c r="C690" s="26"/>
      <c r="D690" s="26"/>
      <c r="E690" s="61"/>
      <c r="F690" s="61"/>
      <c r="G690" s="62"/>
      <c r="H690" s="63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8.75" customHeight="1" x14ac:dyDescent="0.3">
      <c r="A691" s="17"/>
      <c r="B691" s="17"/>
      <c r="C691" s="26"/>
      <c r="D691" s="26"/>
      <c r="E691" s="61"/>
      <c r="F691" s="61"/>
      <c r="G691" s="62"/>
      <c r="H691" s="63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8.75" customHeight="1" x14ac:dyDescent="0.3">
      <c r="A692" s="17"/>
      <c r="B692" s="17"/>
      <c r="C692" s="26"/>
      <c r="D692" s="26"/>
      <c r="E692" s="61"/>
      <c r="F692" s="61"/>
      <c r="G692" s="62"/>
      <c r="H692" s="63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8.75" customHeight="1" x14ac:dyDescent="0.3">
      <c r="A693" s="17"/>
      <c r="B693" s="17"/>
      <c r="C693" s="26"/>
      <c r="D693" s="26"/>
      <c r="E693" s="61"/>
      <c r="F693" s="61"/>
      <c r="G693" s="62"/>
      <c r="H693" s="63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8.75" customHeight="1" x14ac:dyDescent="0.3">
      <c r="A694" s="17"/>
      <c r="B694" s="17"/>
      <c r="C694" s="26"/>
      <c r="D694" s="26"/>
      <c r="E694" s="61"/>
      <c r="F694" s="61"/>
      <c r="G694" s="62"/>
      <c r="H694" s="63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8.75" customHeight="1" x14ac:dyDescent="0.3">
      <c r="A695" s="17"/>
      <c r="B695" s="17"/>
      <c r="C695" s="26"/>
      <c r="D695" s="26"/>
      <c r="E695" s="61"/>
      <c r="F695" s="61"/>
      <c r="G695" s="62"/>
      <c r="H695" s="63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8.75" customHeight="1" x14ac:dyDescent="0.3">
      <c r="A696" s="17"/>
      <c r="B696" s="17"/>
      <c r="C696" s="26"/>
      <c r="D696" s="26"/>
      <c r="E696" s="61"/>
      <c r="F696" s="61"/>
      <c r="G696" s="62"/>
      <c r="H696" s="63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8.75" customHeight="1" x14ac:dyDescent="0.3">
      <c r="A697" s="17"/>
      <c r="B697" s="17"/>
      <c r="C697" s="26"/>
      <c r="D697" s="26"/>
      <c r="E697" s="61"/>
      <c r="F697" s="61"/>
      <c r="G697" s="62"/>
      <c r="H697" s="63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8.75" customHeight="1" x14ac:dyDescent="0.3">
      <c r="A698" s="17"/>
      <c r="B698" s="17"/>
      <c r="C698" s="26"/>
      <c r="D698" s="26"/>
      <c r="E698" s="61"/>
      <c r="F698" s="61"/>
      <c r="G698" s="62"/>
      <c r="H698" s="63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8.75" customHeight="1" x14ac:dyDescent="0.3">
      <c r="A699" s="17"/>
      <c r="B699" s="17"/>
      <c r="C699" s="26"/>
      <c r="D699" s="26"/>
      <c r="E699" s="61"/>
      <c r="F699" s="61"/>
      <c r="G699" s="62"/>
      <c r="H699" s="63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8.75" customHeight="1" x14ac:dyDescent="0.3">
      <c r="A700" s="17"/>
      <c r="B700" s="17"/>
      <c r="C700" s="26"/>
      <c r="D700" s="26"/>
      <c r="E700" s="61"/>
      <c r="F700" s="61"/>
      <c r="G700" s="62"/>
      <c r="H700" s="63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8.75" customHeight="1" x14ac:dyDescent="0.3">
      <c r="A701" s="17"/>
      <c r="B701" s="17"/>
      <c r="C701" s="26"/>
      <c r="D701" s="26"/>
      <c r="E701" s="61"/>
      <c r="F701" s="61"/>
      <c r="G701" s="62"/>
      <c r="H701" s="63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8.75" customHeight="1" x14ac:dyDescent="0.3">
      <c r="A702" s="17"/>
      <c r="B702" s="17"/>
      <c r="C702" s="26"/>
      <c r="D702" s="26"/>
      <c r="E702" s="61"/>
      <c r="F702" s="61"/>
      <c r="G702" s="62"/>
      <c r="H702" s="63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8.75" customHeight="1" x14ac:dyDescent="0.3">
      <c r="A703" s="17"/>
      <c r="B703" s="17"/>
      <c r="C703" s="26"/>
      <c r="D703" s="26"/>
      <c r="E703" s="61"/>
      <c r="F703" s="61"/>
      <c r="G703" s="62"/>
      <c r="H703" s="63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8.75" customHeight="1" x14ac:dyDescent="0.3">
      <c r="A704" s="17"/>
      <c r="B704" s="17"/>
      <c r="C704" s="26"/>
      <c r="D704" s="26"/>
      <c r="E704" s="61"/>
      <c r="F704" s="61"/>
      <c r="G704" s="62"/>
      <c r="H704" s="63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8.75" customHeight="1" x14ac:dyDescent="0.3">
      <c r="A705" s="17"/>
      <c r="B705" s="17"/>
      <c r="C705" s="26"/>
      <c r="D705" s="26"/>
      <c r="E705" s="61"/>
      <c r="F705" s="61"/>
      <c r="G705" s="62"/>
      <c r="H705" s="63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8.75" customHeight="1" x14ac:dyDescent="0.3">
      <c r="A706" s="17"/>
      <c r="B706" s="17"/>
      <c r="C706" s="26"/>
      <c r="D706" s="26"/>
      <c r="E706" s="61"/>
      <c r="F706" s="61"/>
      <c r="G706" s="62"/>
      <c r="H706" s="63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8.75" customHeight="1" x14ac:dyDescent="0.3">
      <c r="A707" s="17"/>
      <c r="B707" s="17"/>
      <c r="C707" s="26"/>
      <c r="D707" s="26"/>
      <c r="E707" s="61"/>
      <c r="F707" s="61"/>
      <c r="G707" s="62"/>
      <c r="H707" s="63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8.75" customHeight="1" x14ac:dyDescent="0.3">
      <c r="A708" s="17"/>
      <c r="B708" s="17"/>
      <c r="C708" s="26"/>
      <c r="D708" s="26"/>
      <c r="E708" s="61"/>
      <c r="F708" s="61"/>
      <c r="G708" s="62"/>
      <c r="H708" s="63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8.75" customHeight="1" x14ac:dyDescent="0.3">
      <c r="A709" s="17"/>
      <c r="B709" s="17"/>
      <c r="C709" s="26"/>
      <c r="D709" s="26"/>
      <c r="E709" s="61"/>
      <c r="F709" s="61"/>
      <c r="G709" s="62"/>
      <c r="H709" s="63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8.75" customHeight="1" x14ac:dyDescent="0.3">
      <c r="A710" s="17"/>
      <c r="B710" s="17"/>
      <c r="C710" s="26"/>
      <c r="D710" s="26"/>
      <c r="E710" s="61"/>
      <c r="F710" s="61"/>
      <c r="G710" s="62"/>
      <c r="H710" s="63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8.75" customHeight="1" x14ac:dyDescent="0.3">
      <c r="A711" s="17"/>
      <c r="B711" s="17"/>
      <c r="C711" s="26"/>
      <c r="D711" s="26"/>
      <c r="E711" s="61"/>
      <c r="F711" s="61"/>
      <c r="G711" s="62"/>
      <c r="H711" s="63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8.75" customHeight="1" x14ac:dyDescent="0.3">
      <c r="A712" s="17"/>
      <c r="B712" s="17"/>
      <c r="C712" s="26"/>
      <c r="D712" s="26"/>
      <c r="E712" s="61"/>
      <c r="F712" s="61"/>
      <c r="G712" s="62"/>
      <c r="H712" s="63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8.75" customHeight="1" x14ac:dyDescent="0.3">
      <c r="A713" s="17"/>
      <c r="B713" s="17"/>
      <c r="C713" s="26"/>
      <c r="D713" s="26"/>
      <c r="E713" s="61"/>
      <c r="F713" s="61"/>
      <c r="G713" s="62"/>
      <c r="H713" s="63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8.75" customHeight="1" x14ac:dyDescent="0.3">
      <c r="A714" s="17"/>
      <c r="B714" s="17"/>
      <c r="C714" s="26"/>
      <c r="D714" s="26"/>
      <c r="E714" s="61"/>
      <c r="F714" s="61"/>
      <c r="G714" s="62"/>
      <c r="H714" s="63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8.75" customHeight="1" x14ac:dyDescent="0.3">
      <c r="A715" s="17"/>
      <c r="B715" s="17"/>
      <c r="C715" s="26"/>
      <c r="D715" s="26"/>
      <c r="E715" s="61"/>
      <c r="F715" s="61"/>
      <c r="G715" s="62"/>
      <c r="H715" s="63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8.75" customHeight="1" x14ac:dyDescent="0.3">
      <c r="A716" s="17"/>
      <c r="B716" s="17"/>
      <c r="C716" s="26"/>
      <c r="D716" s="26"/>
      <c r="E716" s="61"/>
      <c r="F716" s="61"/>
      <c r="G716" s="62"/>
      <c r="H716" s="63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8.75" customHeight="1" x14ac:dyDescent="0.3">
      <c r="A717" s="17"/>
      <c r="B717" s="17"/>
      <c r="C717" s="26"/>
      <c r="D717" s="26"/>
      <c r="E717" s="61"/>
      <c r="F717" s="61"/>
      <c r="G717" s="62"/>
      <c r="H717" s="63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8.75" customHeight="1" x14ac:dyDescent="0.3">
      <c r="A718" s="17"/>
      <c r="B718" s="17"/>
      <c r="C718" s="26"/>
      <c r="D718" s="26"/>
      <c r="E718" s="61"/>
      <c r="F718" s="61"/>
      <c r="G718" s="62"/>
      <c r="H718" s="63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8.75" customHeight="1" x14ac:dyDescent="0.3">
      <c r="A719" s="17"/>
      <c r="B719" s="17"/>
      <c r="C719" s="26"/>
      <c r="D719" s="26"/>
      <c r="E719" s="61"/>
      <c r="F719" s="61"/>
      <c r="G719" s="62"/>
      <c r="H719" s="63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8.75" customHeight="1" x14ac:dyDescent="0.3">
      <c r="A720" s="17"/>
      <c r="B720" s="17"/>
      <c r="C720" s="26"/>
      <c r="D720" s="26"/>
      <c r="E720" s="61"/>
      <c r="F720" s="61"/>
      <c r="G720" s="62"/>
      <c r="H720" s="63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8.75" customHeight="1" x14ac:dyDescent="0.3">
      <c r="A721" s="17"/>
      <c r="B721" s="17"/>
      <c r="C721" s="26"/>
      <c r="D721" s="26"/>
      <c r="E721" s="61"/>
      <c r="F721" s="61"/>
      <c r="G721" s="62"/>
      <c r="H721" s="63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8.75" customHeight="1" x14ac:dyDescent="0.3">
      <c r="A722" s="17"/>
      <c r="B722" s="17"/>
      <c r="C722" s="26"/>
      <c r="D722" s="26"/>
      <c r="E722" s="61"/>
      <c r="F722" s="61"/>
      <c r="G722" s="62"/>
      <c r="H722" s="63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8.75" customHeight="1" x14ac:dyDescent="0.3">
      <c r="A723" s="17"/>
      <c r="B723" s="17"/>
      <c r="C723" s="26"/>
      <c r="D723" s="26"/>
      <c r="E723" s="61"/>
      <c r="F723" s="61"/>
      <c r="G723" s="62"/>
      <c r="H723" s="63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8.75" customHeight="1" x14ac:dyDescent="0.3">
      <c r="A724" s="17"/>
      <c r="B724" s="17"/>
      <c r="C724" s="26"/>
      <c r="D724" s="26"/>
      <c r="E724" s="61"/>
      <c r="F724" s="61"/>
      <c r="G724" s="62"/>
      <c r="H724" s="63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8.75" customHeight="1" x14ac:dyDescent="0.3">
      <c r="A725" s="17"/>
      <c r="B725" s="17"/>
      <c r="C725" s="26"/>
      <c r="D725" s="26"/>
      <c r="E725" s="61"/>
      <c r="F725" s="61"/>
      <c r="G725" s="62"/>
      <c r="H725" s="63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8.75" customHeight="1" x14ac:dyDescent="0.3">
      <c r="A726" s="17"/>
      <c r="B726" s="17"/>
      <c r="C726" s="26"/>
      <c r="D726" s="26"/>
      <c r="E726" s="61"/>
      <c r="F726" s="61"/>
      <c r="G726" s="62"/>
      <c r="H726" s="63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8.75" customHeight="1" x14ac:dyDescent="0.3">
      <c r="A727" s="17"/>
      <c r="B727" s="17"/>
      <c r="C727" s="26"/>
      <c r="D727" s="26"/>
      <c r="E727" s="61"/>
      <c r="F727" s="61"/>
      <c r="G727" s="62"/>
      <c r="H727" s="63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8.75" customHeight="1" x14ac:dyDescent="0.3">
      <c r="A728" s="17"/>
      <c r="B728" s="17"/>
      <c r="C728" s="26"/>
      <c r="D728" s="26"/>
      <c r="E728" s="61"/>
      <c r="F728" s="61"/>
      <c r="G728" s="62"/>
      <c r="H728" s="63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8.75" customHeight="1" x14ac:dyDescent="0.3">
      <c r="A729" s="17"/>
      <c r="B729" s="17"/>
      <c r="C729" s="26"/>
      <c r="D729" s="26"/>
      <c r="E729" s="61"/>
      <c r="F729" s="61"/>
      <c r="G729" s="62"/>
      <c r="H729" s="63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8.75" customHeight="1" x14ac:dyDescent="0.3">
      <c r="A730" s="17"/>
      <c r="B730" s="17"/>
      <c r="C730" s="26"/>
      <c r="D730" s="26"/>
      <c r="E730" s="61"/>
      <c r="F730" s="61"/>
      <c r="G730" s="62"/>
      <c r="H730" s="63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8.75" customHeight="1" x14ac:dyDescent="0.3">
      <c r="A731" s="17"/>
      <c r="B731" s="17"/>
      <c r="C731" s="26"/>
      <c r="D731" s="26"/>
      <c r="E731" s="61"/>
      <c r="F731" s="61"/>
      <c r="G731" s="62"/>
      <c r="H731" s="63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8.75" customHeight="1" x14ac:dyDescent="0.3">
      <c r="A732" s="17"/>
      <c r="B732" s="17"/>
      <c r="C732" s="26"/>
      <c r="D732" s="26"/>
      <c r="E732" s="61"/>
      <c r="F732" s="61"/>
      <c r="G732" s="62"/>
      <c r="H732" s="63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8.75" customHeight="1" x14ac:dyDescent="0.3">
      <c r="A733" s="17"/>
      <c r="B733" s="17"/>
      <c r="C733" s="26"/>
      <c r="D733" s="26"/>
      <c r="E733" s="61"/>
      <c r="F733" s="61"/>
      <c r="G733" s="62"/>
      <c r="H733" s="63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8.75" customHeight="1" x14ac:dyDescent="0.3">
      <c r="A734" s="17"/>
      <c r="B734" s="17"/>
      <c r="C734" s="26"/>
      <c r="D734" s="26"/>
      <c r="E734" s="61"/>
      <c r="F734" s="61"/>
      <c r="G734" s="62"/>
      <c r="H734" s="63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8.75" customHeight="1" x14ac:dyDescent="0.3">
      <c r="A735" s="17"/>
      <c r="B735" s="17"/>
      <c r="C735" s="26"/>
      <c r="D735" s="26"/>
      <c r="E735" s="61"/>
      <c r="F735" s="61"/>
      <c r="G735" s="62"/>
      <c r="H735" s="63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8.75" customHeight="1" x14ac:dyDescent="0.3">
      <c r="A736" s="17"/>
      <c r="B736" s="17"/>
      <c r="C736" s="26"/>
      <c r="D736" s="26"/>
      <c r="E736" s="61"/>
      <c r="F736" s="61"/>
      <c r="G736" s="62"/>
      <c r="H736" s="63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8.75" customHeight="1" x14ac:dyDescent="0.3">
      <c r="A737" s="17"/>
      <c r="B737" s="17"/>
      <c r="C737" s="26"/>
      <c r="D737" s="26"/>
      <c r="E737" s="61"/>
      <c r="F737" s="61"/>
      <c r="G737" s="62"/>
      <c r="H737" s="63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8.75" customHeight="1" x14ac:dyDescent="0.3">
      <c r="A738" s="17"/>
      <c r="B738" s="17"/>
      <c r="C738" s="26"/>
      <c r="D738" s="26"/>
      <c r="E738" s="61"/>
      <c r="F738" s="61"/>
      <c r="G738" s="62"/>
      <c r="H738" s="63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8.75" customHeight="1" x14ac:dyDescent="0.3">
      <c r="A739" s="17"/>
      <c r="B739" s="17"/>
      <c r="C739" s="26"/>
      <c r="D739" s="26"/>
      <c r="E739" s="61"/>
      <c r="F739" s="61"/>
      <c r="G739" s="62"/>
      <c r="H739" s="63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8.75" customHeight="1" x14ac:dyDescent="0.3">
      <c r="A740" s="17"/>
      <c r="B740" s="17"/>
      <c r="C740" s="26"/>
      <c r="D740" s="26"/>
      <c r="E740" s="61"/>
      <c r="F740" s="61"/>
      <c r="G740" s="62"/>
      <c r="H740" s="63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8.75" customHeight="1" x14ac:dyDescent="0.3">
      <c r="A741" s="17"/>
      <c r="B741" s="17"/>
      <c r="C741" s="26"/>
      <c r="D741" s="26"/>
      <c r="E741" s="61"/>
      <c r="F741" s="61"/>
      <c r="G741" s="62"/>
      <c r="H741" s="63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8.75" customHeight="1" x14ac:dyDescent="0.3">
      <c r="A742" s="17"/>
      <c r="B742" s="17"/>
      <c r="C742" s="26"/>
      <c r="D742" s="26"/>
      <c r="E742" s="61"/>
      <c r="F742" s="61"/>
      <c r="G742" s="62"/>
      <c r="H742" s="63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8.75" customHeight="1" x14ac:dyDescent="0.3">
      <c r="A743" s="17"/>
      <c r="B743" s="17"/>
      <c r="C743" s="26"/>
      <c r="D743" s="26"/>
      <c r="E743" s="61"/>
      <c r="F743" s="61"/>
      <c r="G743" s="62"/>
      <c r="H743" s="63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8.75" customHeight="1" x14ac:dyDescent="0.3">
      <c r="A744" s="17"/>
      <c r="B744" s="17"/>
      <c r="C744" s="26"/>
      <c r="D744" s="26"/>
      <c r="E744" s="61"/>
      <c r="F744" s="61"/>
      <c r="G744" s="62"/>
      <c r="H744" s="63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8.75" customHeight="1" x14ac:dyDescent="0.3">
      <c r="A745" s="17"/>
      <c r="B745" s="17"/>
      <c r="C745" s="26"/>
      <c r="D745" s="26"/>
      <c r="E745" s="61"/>
      <c r="F745" s="61"/>
      <c r="G745" s="62"/>
      <c r="H745" s="63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8.75" customHeight="1" x14ac:dyDescent="0.3">
      <c r="A746" s="17"/>
      <c r="B746" s="17"/>
      <c r="C746" s="26"/>
      <c r="D746" s="26"/>
      <c r="E746" s="61"/>
      <c r="F746" s="61"/>
      <c r="G746" s="62"/>
      <c r="H746" s="63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8.75" customHeight="1" x14ac:dyDescent="0.3">
      <c r="A747" s="17"/>
      <c r="B747" s="17"/>
      <c r="C747" s="26"/>
      <c r="D747" s="26"/>
      <c r="E747" s="61"/>
      <c r="F747" s="61"/>
      <c r="G747" s="62"/>
      <c r="H747" s="63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8.75" customHeight="1" x14ac:dyDescent="0.3">
      <c r="A748" s="17"/>
      <c r="B748" s="17"/>
      <c r="C748" s="26"/>
      <c r="D748" s="26"/>
      <c r="E748" s="61"/>
      <c r="F748" s="61"/>
      <c r="G748" s="62"/>
      <c r="H748" s="63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8.75" customHeight="1" x14ac:dyDescent="0.3">
      <c r="A749" s="17"/>
      <c r="B749" s="17"/>
      <c r="C749" s="26"/>
      <c r="D749" s="26"/>
      <c r="E749" s="61"/>
      <c r="F749" s="61"/>
      <c r="G749" s="62"/>
      <c r="H749" s="63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8.75" customHeight="1" x14ac:dyDescent="0.3">
      <c r="A750" s="17"/>
      <c r="B750" s="17"/>
      <c r="C750" s="26"/>
      <c r="D750" s="26"/>
      <c r="E750" s="61"/>
      <c r="F750" s="61"/>
      <c r="G750" s="62"/>
      <c r="H750" s="63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8.75" customHeight="1" x14ac:dyDescent="0.3">
      <c r="A751" s="17"/>
      <c r="B751" s="17"/>
      <c r="C751" s="26"/>
      <c r="D751" s="26"/>
      <c r="E751" s="61"/>
      <c r="F751" s="61"/>
      <c r="G751" s="62"/>
      <c r="H751" s="63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8.75" customHeight="1" x14ac:dyDescent="0.3">
      <c r="A752" s="17"/>
      <c r="B752" s="17"/>
      <c r="C752" s="26"/>
      <c r="D752" s="26"/>
      <c r="E752" s="61"/>
      <c r="F752" s="61"/>
      <c r="G752" s="62"/>
      <c r="H752" s="63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8.75" customHeight="1" x14ac:dyDescent="0.3">
      <c r="A753" s="17"/>
      <c r="B753" s="17"/>
      <c r="C753" s="26"/>
      <c r="D753" s="26"/>
      <c r="E753" s="61"/>
      <c r="F753" s="61"/>
      <c r="G753" s="62"/>
      <c r="H753" s="63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8.75" customHeight="1" x14ac:dyDescent="0.3">
      <c r="A754" s="17"/>
      <c r="B754" s="17"/>
      <c r="C754" s="26"/>
      <c r="D754" s="26"/>
      <c r="E754" s="61"/>
      <c r="F754" s="61"/>
      <c r="G754" s="62"/>
      <c r="H754" s="63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8.75" customHeight="1" x14ac:dyDescent="0.3">
      <c r="A755" s="17"/>
      <c r="B755" s="17"/>
      <c r="C755" s="26"/>
      <c r="D755" s="26"/>
      <c r="E755" s="61"/>
      <c r="F755" s="61"/>
      <c r="G755" s="62"/>
      <c r="H755" s="63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8.75" customHeight="1" x14ac:dyDescent="0.3">
      <c r="A756" s="17"/>
      <c r="B756" s="17"/>
      <c r="C756" s="26"/>
      <c r="D756" s="26"/>
      <c r="E756" s="61"/>
      <c r="F756" s="61"/>
      <c r="G756" s="62"/>
      <c r="H756" s="63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8.75" customHeight="1" x14ac:dyDescent="0.3">
      <c r="A757" s="17"/>
      <c r="B757" s="17"/>
      <c r="C757" s="26"/>
      <c r="D757" s="26"/>
      <c r="E757" s="61"/>
      <c r="F757" s="61"/>
      <c r="G757" s="62"/>
      <c r="H757" s="63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8.75" customHeight="1" x14ac:dyDescent="0.3">
      <c r="A758" s="17"/>
      <c r="B758" s="17"/>
      <c r="C758" s="26"/>
      <c r="D758" s="26"/>
      <c r="E758" s="61"/>
      <c r="F758" s="61"/>
      <c r="G758" s="62"/>
      <c r="H758" s="63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8.75" customHeight="1" x14ac:dyDescent="0.3">
      <c r="A759" s="17"/>
      <c r="B759" s="17"/>
      <c r="C759" s="26"/>
      <c r="D759" s="26"/>
      <c r="E759" s="61"/>
      <c r="F759" s="61"/>
      <c r="G759" s="62"/>
      <c r="H759" s="63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8.75" customHeight="1" x14ac:dyDescent="0.3">
      <c r="A760" s="17"/>
      <c r="B760" s="17"/>
      <c r="C760" s="26"/>
      <c r="D760" s="26"/>
      <c r="E760" s="61"/>
      <c r="F760" s="61"/>
      <c r="G760" s="62"/>
      <c r="H760" s="63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8.75" customHeight="1" x14ac:dyDescent="0.3">
      <c r="A761" s="17"/>
      <c r="B761" s="17"/>
      <c r="C761" s="26"/>
      <c r="D761" s="26"/>
      <c r="E761" s="61"/>
      <c r="F761" s="61"/>
      <c r="G761" s="62"/>
      <c r="H761" s="63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8.75" customHeight="1" x14ac:dyDescent="0.3">
      <c r="A762" s="17"/>
      <c r="B762" s="17"/>
      <c r="C762" s="26"/>
      <c r="D762" s="26"/>
      <c r="E762" s="61"/>
      <c r="F762" s="61"/>
      <c r="G762" s="62"/>
      <c r="H762" s="63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8.75" customHeight="1" x14ac:dyDescent="0.3">
      <c r="A763" s="17"/>
      <c r="B763" s="17"/>
      <c r="C763" s="26"/>
      <c r="D763" s="26"/>
      <c r="E763" s="61"/>
      <c r="F763" s="61"/>
      <c r="G763" s="62"/>
      <c r="H763" s="63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8.75" customHeight="1" x14ac:dyDescent="0.3">
      <c r="A764" s="17"/>
      <c r="B764" s="17"/>
      <c r="C764" s="26"/>
      <c r="D764" s="26"/>
      <c r="E764" s="61"/>
      <c r="F764" s="61"/>
      <c r="G764" s="62"/>
      <c r="H764" s="63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8.75" customHeight="1" x14ac:dyDescent="0.3">
      <c r="A765" s="17"/>
      <c r="B765" s="17"/>
      <c r="C765" s="26"/>
      <c r="D765" s="26"/>
      <c r="E765" s="61"/>
      <c r="F765" s="61"/>
      <c r="G765" s="62"/>
      <c r="H765" s="63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8.75" customHeight="1" x14ac:dyDescent="0.3">
      <c r="A766" s="17"/>
      <c r="B766" s="17"/>
      <c r="C766" s="26"/>
      <c r="D766" s="26"/>
      <c r="E766" s="61"/>
      <c r="F766" s="61"/>
      <c r="G766" s="62"/>
      <c r="H766" s="63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8.75" customHeight="1" x14ac:dyDescent="0.3">
      <c r="A767" s="17"/>
      <c r="B767" s="17"/>
      <c r="C767" s="26"/>
      <c r="D767" s="26"/>
      <c r="E767" s="61"/>
      <c r="F767" s="61"/>
      <c r="G767" s="62"/>
      <c r="H767" s="63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8.75" customHeight="1" x14ac:dyDescent="0.3">
      <c r="A768" s="17"/>
      <c r="B768" s="17"/>
      <c r="C768" s="26"/>
      <c r="D768" s="26"/>
      <c r="E768" s="61"/>
      <c r="F768" s="61"/>
      <c r="G768" s="62"/>
      <c r="H768" s="63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8.75" customHeight="1" x14ac:dyDescent="0.3">
      <c r="A769" s="17"/>
      <c r="B769" s="17"/>
      <c r="C769" s="26"/>
      <c r="D769" s="26"/>
      <c r="E769" s="61"/>
      <c r="F769" s="61"/>
      <c r="G769" s="62"/>
      <c r="H769" s="63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8.75" customHeight="1" x14ac:dyDescent="0.3">
      <c r="A770" s="17"/>
      <c r="B770" s="17"/>
      <c r="C770" s="26"/>
      <c r="D770" s="26"/>
      <c r="E770" s="61"/>
      <c r="F770" s="61"/>
      <c r="G770" s="62"/>
      <c r="H770" s="63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8.75" customHeight="1" x14ac:dyDescent="0.3">
      <c r="A771" s="17"/>
      <c r="B771" s="17"/>
      <c r="C771" s="26"/>
      <c r="D771" s="26"/>
      <c r="E771" s="61"/>
      <c r="F771" s="61"/>
      <c r="G771" s="62"/>
      <c r="H771" s="63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8.75" customHeight="1" x14ac:dyDescent="0.3">
      <c r="A772" s="17"/>
      <c r="B772" s="17"/>
      <c r="C772" s="26"/>
      <c r="D772" s="26"/>
      <c r="E772" s="61"/>
      <c r="F772" s="61"/>
      <c r="G772" s="62"/>
      <c r="H772" s="63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8.75" customHeight="1" x14ac:dyDescent="0.3">
      <c r="A773" s="17"/>
      <c r="B773" s="17"/>
      <c r="C773" s="26"/>
      <c r="D773" s="26"/>
      <c r="E773" s="61"/>
      <c r="F773" s="61"/>
      <c r="G773" s="62"/>
      <c r="H773" s="63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8.75" customHeight="1" x14ac:dyDescent="0.3">
      <c r="A774" s="17"/>
      <c r="B774" s="17"/>
      <c r="C774" s="26"/>
      <c r="D774" s="26"/>
      <c r="E774" s="61"/>
      <c r="F774" s="61"/>
      <c r="G774" s="62"/>
      <c r="H774" s="63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8.75" customHeight="1" x14ac:dyDescent="0.3">
      <c r="A775" s="17"/>
      <c r="B775" s="17"/>
      <c r="C775" s="26"/>
      <c r="D775" s="26"/>
      <c r="E775" s="61"/>
      <c r="F775" s="61"/>
      <c r="G775" s="62"/>
      <c r="H775" s="63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8.75" customHeight="1" x14ac:dyDescent="0.3">
      <c r="A776" s="17"/>
      <c r="B776" s="17"/>
      <c r="C776" s="26"/>
      <c r="D776" s="26"/>
      <c r="E776" s="61"/>
      <c r="F776" s="61"/>
      <c r="G776" s="62"/>
      <c r="H776" s="63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8.75" customHeight="1" x14ac:dyDescent="0.3">
      <c r="A777" s="17"/>
      <c r="B777" s="17"/>
      <c r="C777" s="26"/>
      <c r="D777" s="26"/>
      <c r="E777" s="61"/>
      <c r="F777" s="61"/>
      <c r="G777" s="62"/>
      <c r="H777" s="63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8.75" customHeight="1" x14ac:dyDescent="0.3">
      <c r="A778" s="17"/>
      <c r="B778" s="17"/>
      <c r="C778" s="26"/>
      <c r="D778" s="26"/>
      <c r="E778" s="61"/>
      <c r="F778" s="61"/>
      <c r="G778" s="62"/>
      <c r="H778" s="63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8.75" customHeight="1" x14ac:dyDescent="0.3">
      <c r="A779" s="17"/>
      <c r="B779" s="17"/>
      <c r="C779" s="26"/>
      <c r="D779" s="26"/>
      <c r="E779" s="61"/>
      <c r="F779" s="61"/>
      <c r="G779" s="62"/>
      <c r="H779" s="63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8.75" customHeight="1" x14ac:dyDescent="0.3">
      <c r="A780" s="17"/>
      <c r="B780" s="17"/>
      <c r="C780" s="26"/>
      <c r="D780" s="26"/>
      <c r="E780" s="61"/>
      <c r="F780" s="61"/>
      <c r="G780" s="62"/>
      <c r="H780" s="63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8.75" customHeight="1" x14ac:dyDescent="0.3">
      <c r="A781" s="17"/>
      <c r="B781" s="17"/>
      <c r="C781" s="26"/>
      <c r="D781" s="26"/>
      <c r="E781" s="61"/>
      <c r="F781" s="61"/>
      <c r="G781" s="62"/>
      <c r="H781" s="63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8.75" customHeight="1" x14ac:dyDescent="0.3">
      <c r="A782" s="17"/>
      <c r="B782" s="17"/>
      <c r="C782" s="26"/>
      <c r="D782" s="26"/>
      <c r="E782" s="61"/>
      <c r="F782" s="61"/>
      <c r="G782" s="62"/>
      <c r="H782" s="63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8.75" customHeight="1" x14ac:dyDescent="0.3">
      <c r="A783" s="17"/>
      <c r="B783" s="17"/>
      <c r="C783" s="26"/>
      <c r="D783" s="26"/>
      <c r="E783" s="61"/>
      <c r="F783" s="61"/>
      <c r="G783" s="62"/>
      <c r="H783" s="63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8.75" customHeight="1" x14ac:dyDescent="0.3">
      <c r="A784" s="17"/>
      <c r="B784" s="17"/>
      <c r="C784" s="26"/>
      <c r="D784" s="26"/>
      <c r="E784" s="61"/>
      <c r="F784" s="61"/>
      <c r="G784" s="62"/>
      <c r="H784" s="63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8.75" customHeight="1" x14ac:dyDescent="0.3">
      <c r="A785" s="17"/>
      <c r="B785" s="17"/>
      <c r="C785" s="26"/>
      <c r="D785" s="26"/>
      <c r="E785" s="61"/>
      <c r="F785" s="61"/>
      <c r="G785" s="62"/>
      <c r="H785" s="63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8.75" customHeight="1" x14ac:dyDescent="0.3">
      <c r="A786" s="17"/>
      <c r="B786" s="17"/>
      <c r="C786" s="26"/>
      <c r="D786" s="26"/>
      <c r="E786" s="61"/>
      <c r="F786" s="61"/>
      <c r="G786" s="62"/>
      <c r="H786" s="63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8.75" customHeight="1" x14ac:dyDescent="0.3">
      <c r="A787" s="17"/>
      <c r="B787" s="17"/>
      <c r="C787" s="26"/>
      <c r="D787" s="26"/>
      <c r="E787" s="61"/>
      <c r="F787" s="61"/>
      <c r="G787" s="62"/>
      <c r="H787" s="63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8.75" customHeight="1" x14ac:dyDescent="0.3">
      <c r="A788" s="17"/>
      <c r="B788" s="17"/>
      <c r="C788" s="26"/>
      <c r="D788" s="26"/>
      <c r="E788" s="61"/>
      <c r="F788" s="61"/>
      <c r="G788" s="62"/>
      <c r="H788" s="63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8.75" customHeight="1" x14ac:dyDescent="0.3">
      <c r="A789" s="17"/>
      <c r="B789" s="17"/>
      <c r="C789" s="26"/>
      <c r="D789" s="26"/>
      <c r="E789" s="61"/>
      <c r="F789" s="61"/>
      <c r="G789" s="62"/>
      <c r="H789" s="63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8.75" customHeight="1" x14ac:dyDescent="0.3">
      <c r="A790" s="17"/>
      <c r="B790" s="17"/>
      <c r="C790" s="26"/>
      <c r="D790" s="26"/>
      <c r="E790" s="61"/>
      <c r="F790" s="61"/>
      <c r="G790" s="62"/>
      <c r="H790" s="63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8.75" customHeight="1" x14ac:dyDescent="0.3">
      <c r="A791" s="17"/>
      <c r="B791" s="17"/>
      <c r="C791" s="26"/>
      <c r="D791" s="26"/>
      <c r="E791" s="61"/>
      <c r="F791" s="61"/>
      <c r="G791" s="62"/>
      <c r="H791" s="63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8.75" customHeight="1" x14ac:dyDescent="0.3">
      <c r="A792" s="17"/>
      <c r="B792" s="17"/>
      <c r="C792" s="26"/>
      <c r="D792" s="26"/>
      <c r="E792" s="61"/>
      <c r="F792" s="61"/>
      <c r="G792" s="62"/>
      <c r="H792" s="63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8.75" customHeight="1" x14ac:dyDescent="0.3">
      <c r="A793" s="17"/>
      <c r="B793" s="17"/>
      <c r="C793" s="26"/>
      <c r="D793" s="26"/>
      <c r="E793" s="61"/>
      <c r="F793" s="61"/>
      <c r="G793" s="62"/>
      <c r="H793" s="63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8.75" customHeight="1" x14ac:dyDescent="0.3">
      <c r="A794" s="17"/>
      <c r="B794" s="17"/>
      <c r="C794" s="26"/>
      <c r="D794" s="26"/>
      <c r="E794" s="61"/>
      <c r="F794" s="61"/>
      <c r="G794" s="62"/>
      <c r="H794" s="63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8.75" customHeight="1" x14ac:dyDescent="0.3">
      <c r="A795" s="17"/>
      <c r="B795" s="17"/>
      <c r="C795" s="26"/>
      <c r="D795" s="26"/>
      <c r="E795" s="61"/>
      <c r="F795" s="61"/>
      <c r="G795" s="62"/>
      <c r="H795" s="63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8.75" customHeight="1" x14ac:dyDescent="0.3">
      <c r="A796" s="17"/>
      <c r="B796" s="17"/>
      <c r="C796" s="26"/>
      <c r="D796" s="26"/>
      <c r="E796" s="61"/>
      <c r="F796" s="61"/>
      <c r="G796" s="62"/>
      <c r="H796" s="63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8.75" customHeight="1" x14ac:dyDescent="0.3">
      <c r="A797" s="17"/>
      <c r="B797" s="17"/>
      <c r="C797" s="26"/>
      <c r="D797" s="26"/>
      <c r="E797" s="61"/>
      <c r="F797" s="61"/>
      <c r="G797" s="62"/>
      <c r="H797" s="63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8.75" customHeight="1" x14ac:dyDescent="0.3">
      <c r="A798" s="17"/>
      <c r="B798" s="17"/>
      <c r="C798" s="26"/>
      <c r="D798" s="26"/>
      <c r="E798" s="61"/>
      <c r="F798" s="61"/>
      <c r="G798" s="62"/>
      <c r="H798" s="63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8.75" customHeight="1" x14ac:dyDescent="0.3">
      <c r="A799" s="17"/>
      <c r="B799" s="17"/>
      <c r="C799" s="26"/>
      <c r="D799" s="26"/>
      <c r="E799" s="61"/>
      <c r="F799" s="61"/>
      <c r="G799" s="62"/>
      <c r="H799" s="63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8.75" customHeight="1" x14ac:dyDescent="0.3">
      <c r="A800" s="17"/>
      <c r="B800" s="17"/>
      <c r="C800" s="26"/>
      <c r="D800" s="26"/>
      <c r="E800" s="61"/>
      <c r="F800" s="61"/>
      <c r="G800" s="62"/>
      <c r="H800" s="63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8.75" customHeight="1" x14ac:dyDescent="0.3">
      <c r="A801" s="17"/>
      <c r="B801" s="17"/>
      <c r="C801" s="26"/>
      <c r="D801" s="26"/>
      <c r="E801" s="61"/>
      <c r="F801" s="61"/>
      <c r="G801" s="62"/>
      <c r="H801" s="63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8.75" customHeight="1" x14ac:dyDescent="0.3">
      <c r="A802" s="17"/>
      <c r="B802" s="17"/>
      <c r="C802" s="26"/>
      <c r="D802" s="26"/>
      <c r="E802" s="61"/>
      <c r="F802" s="61"/>
      <c r="G802" s="62"/>
      <c r="H802" s="63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8.75" customHeight="1" x14ac:dyDescent="0.3">
      <c r="A803" s="17"/>
      <c r="B803" s="17"/>
      <c r="C803" s="26"/>
      <c r="D803" s="26"/>
      <c r="E803" s="61"/>
      <c r="F803" s="61"/>
      <c r="G803" s="62"/>
      <c r="H803" s="63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8.75" customHeight="1" x14ac:dyDescent="0.3">
      <c r="A804" s="17"/>
      <c r="B804" s="17"/>
      <c r="C804" s="26"/>
      <c r="D804" s="26"/>
      <c r="E804" s="61"/>
      <c r="F804" s="61"/>
      <c r="G804" s="62"/>
      <c r="H804" s="63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8.75" customHeight="1" x14ac:dyDescent="0.3">
      <c r="A805" s="17"/>
      <c r="B805" s="17"/>
      <c r="C805" s="26"/>
      <c r="D805" s="26"/>
      <c r="E805" s="61"/>
      <c r="F805" s="61"/>
      <c r="G805" s="62"/>
      <c r="H805" s="63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8.75" customHeight="1" x14ac:dyDescent="0.3">
      <c r="A806" s="17"/>
      <c r="B806" s="17"/>
      <c r="C806" s="26"/>
      <c r="D806" s="26"/>
      <c r="E806" s="61"/>
      <c r="F806" s="61"/>
      <c r="G806" s="62"/>
      <c r="H806" s="63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8.75" customHeight="1" x14ac:dyDescent="0.3">
      <c r="A807" s="17"/>
      <c r="B807" s="17"/>
      <c r="C807" s="26"/>
      <c r="D807" s="26"/>
      <c r="E807" s="61"/>
      <c r="F807" s="61"/>
      <c r="G807" s="62"/>
      <c r="H807" s="63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8.75" customHeight="1" x14ac:dyDescent="0.3">
      <c r="A808" s="17"/>
      <c r="B808" s="17"/>
      <c r="C808" s="26"/>
      <c r="D808" s="26"/>
      <c r="E808" s="61"/>
      <c r="F808" s="61"/>
      <c r="G808" s="62"/>
      <c r="H808" s="63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8.75" customHeight="1" x14ac:dyDescent="0.3">
      <c r="A809" s="17"/>
      <c r="B809" s="17"/>
      <c r="C809" s="26"/>
      <c r="D809" s="26"/>
      <c r="E809" s="61"/>
      <c r="F809" s="61"/>
      <c r="G809" s="62"/>
      <c r="H809" s="63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8.75" customHeight="1" x14ac:dyDescent="0.3">
      <c r="A810" s="17"/>
      <c r="B810" s="17"/>
      <c r="C810" s="26"/>
      <c r="D810" s="26"/>
      <c r="E810" s="61"/>
      <c r="F810" s="61"/>
      <c r="G810" s="62"/>
      <c r="H810" s="63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8.75" customHeight="1" x14ac:dyDescent="0.3">
      <c r="A811" s="17"/>
      <c r="B811" s="17"/>
      <c r="C811" s="26"/>
      <c r="D811" s="26"/>
      <c r="E811" s="61"/>
      <c r="F811" s="61"/>
      <c r="G811" s="62"/>
      <c r="H811" s="63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8.75" customHeight="1" x14ac:dyDescent="0.3">
      <c r="A812" s="17"/>
      <c r="B812" s="17"/>
      <c r="C812" s="26"/>
      <c r="D812" s="26"/>
      <c r="E812" s="61"/>
      <c r="F812" s="61"/>
      <c r="G812" s="62"/>
      <c r="H812" s="63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8.75" customHeight="1" x14ac:dyDescent="0.3">
      <c r="A813" s="17"/>
      <c r="B813" s="17"/>
      <c r="C813" s="26"/>
      <c r="D813" s="26"/>
      <c r="E813" s="61"/>
      <c r="F813" s="61"/>
      <c r="G813" s="62"/>
      <c r="H813" s="63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8.75" customHeight="1" x14ac:dyDescent="0.3">
      <c r="A814" s="17"/>
      <c r="B814" s="17"/>
      <c r="C814" s="26"/>
      <c r="D814" s="26"/>
      <c r="E814" s="61"/>
      <c r="F814" s="61"/>
      <c r="G814" s="62"/>
      <c r="H814" s="63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8.75" customHeight="1" x14ac:dyDescent="0.3">
      <c r="A815" s="17"/>
      <c r="B815" s="17"/>
      <c r="C815" s="26"/>
      <c r="D815" s="26"/>
      <c r="E815" s="61"/>
      <c r="F815" s="61"/>
      <c r="G815" s="62"/>
      <c r="H815" s="63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8.75" customHeight="1" x14ac:dyDescent="0.3">
      <c r="A816" s="17"/>
      <c r="B816" s="17"/>
      <c r="C816" s="26"/>
      <c r="D816" s="26"/>
      <c r="E816" s="61"/>
      <c r="F816" s="61"/>
      <c r="G816" s="62"/>
      <c r="H816" s="63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8.75" customHeight="1" x14ac:dyDescent="0.3">
      <c r="A817" s="17"/>
      <c r="B817" s="17"/>
      <c r="C817" s="26"/>
      <c r="D817" s="26"/>
      <c r="E817" s="61"/>
      <c r="F817" s="61"/>
      <c r="G817" s="62"/>
      <c r="H817" s="63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8.75" customHeight="1" x14ac:dyDescent="0.3">
      <c r="A818" s="17"/>
      <c r="B818" s="17"/>
      <c r="C818" s="26"/>
      <c r="D818" s="26"/>
      <c r="E818" s="61"/>
      <c r="F818" s="61"/>
      <c r="G818" s="62"/>
      <c r="H818" s="63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8.75" customHeight="1" x14ac:dyDescent="0.3">
      <c r="A819" s="17"/>
      <c r="B819" s="17"/>
      <c r="C819" s="26"/>
      <c r="D819" s="26"/>
      <c r="E819" s="61"/>
      <c r="F819" s="61"/>
      <c r="G819" s="62"/>
      <c r="H819" s="63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8.75" customHeight="1" x14ac:dyDescent="0.3">
      <c r="A820" s="17"/>
      <c r="B820" s="17"/>
      <c r="C820" s="26"/>
      <c r="D820" s="26"/>
      <c r="E820" s="61"/>
      <c r="F820" s="61"/>
      <c r="G820" s="62"/>
      <c r="H820" s="63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8.75" customHeight="1" x14ac:dyDescent="0.3">
      <c r="A821" s="17"/>
      <c r="B821" s="17"/>
      <c r="C821" s="26"/>
      <c r="D821" s="26"/>
      <c r="E821" s="61"/>
      <c r="F821" s="61"/>
      <c r="G821" s="62"/>
      <c r="H821" s="63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8.75" customHeight="1" x14ac:dyDescent="0.3">
      <c r="A822" s="17"/>
      <c r="B822" s="17"/>
      <c r="C822" s="26"/>
      <c r="D822" s="26"/>
      <c r="E822" s="61"/>
      <c r="F822" s="61"/>
      <c r="G822" s="62"/>
      <c r="H822" s="63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8.75" customHeight="1" x14ac:dyDescent="0.3">
      <c r="A823" s="17"/>
      <c r="B823" s="17"/>
      <c r="C823" s="26"/>
      <c r="D823" s="26"/>
      <c r="E823" s="61"/>
      <c r="F823" s="61"/>
      <c r="G823" s="62"/>
      <c r="H823" s="63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8.75" customHeight="1" x14ac:dyDescent="0.3">
      <c r="A824" s="17"/>
      <c r="B824" s="17"/>
      <c r="C824" s="26"/>
      <c r="D824" s="26"/>
      <c r="E824" s="61"/>
      <c r="F824" s="61"/>
      <c r="G824" s="62"/>
      <c r="H824" s="63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8.75" customHeight="1" x14ac:dyDescent="0.3">
      <c r="A825" s="17"/>
      <c r="B825" s="17"/>
      <c r="C825" s="26"/>
      <c r="D825" s="26"/>
      <c r="E825" s="61"/>
      <c r="F825" s="61"/>
      <c r="G825" s="62"/>
      <c r="H825" s="63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8.75" customHeight="1" x14ac:dyDescent="0.3">
      <c r="A826" s="17"/>
      <c r="B826" s="17"/>
      <c r="C826" s="26"/>
      <c r="D826" s="26"/>
      <c r="E826" s="61"/>
      <c r="F826" s="61"/>
      <c r="G826" s="62"/>
      <c r="H826" s="63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8.75" customHeight="1" x14ac:dyDescent="0.3">
      <c r="A827" s="17"/>
      <c r="B827" s="17"/>
      <c r="C827" s="26"/>
      <c r="D827" s="26"/>
      <c r="E827" s="61"/>
      <c r="F827" s="61"/>
      <c r="G827" s="62"/>
      <c r="H827" s="63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8.75" customHeight="1" x14ac:dyDescent="0.3">
      <c r="A828" s="17"/>
      <c r="B828" s="17"/>
      <c r="C828" s="26"/>
      <c r="D828" s="26"/>
      <c r="E828" s="61"/>
      <c r="F828" s="61"/>
      <c r="G828" s="62"/>
      <c r="H828" s="63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8.75" customHeight="1" x14ac:dyDescent="0.3">
      <c r="A829" s="17"/>
      <c r="B829" s="17"/>
      <c r="C829" s="26"/>
      <c r="D829" s="26"/>
      <c r="E829" s="61"/>
      <c r="F829" s="61"/>
      <c r="G829" s="62"/>
      <c r="H829" s="63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8.75" customHeight="1" x14ac:dyDescent="0.3">
      <c r="A830" s="17"/>
      <c r="B830" s="17"/>
      <c r="C830" s="26"/>
      <c r="D830" s="26"/>
      <c r="E830" s="61"/>
      <c r="F830" s="61"/>
      <c r="G830" s="62"/>
      <c r="H830" s="63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8.75" customHeight="1" x14ac:dyDescent="0.3">
      <c r="A831" s="17"/>
      <c r="B831" s="17"/>
      <c r="C831" s="26"/>
      <c r="D831" s="26"/>
      <c r="E831" s="61"/>
      <c r="F831" s="61"/>
      <c r="G831" s="62"/>
      <c r="H831" s="63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8.75" customHeight="1" x14ac:dyDescent="0.3">
      <c r="A832" s="17"/>
      <c r="B832" s="17"/>
      <c r="C832" s="26"/>
      <c r="D832" s="26"/>
      <c r="E832" s="61"/>
      <c r="F832" s="61"/>
      <c r="G832" s="62"/>
      <c r="H832" s="63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8.75" customHeight="1" x14ac:dyDescent="0.3">
      <c r="A833" s="17"/>
      <c r="B833" s="17"/>
      <c r="C833" s="26"/>
      <c r="D833" s="26"/>
      <c r="E833" s="61"/>
      <c r="F833" s="61"/>
      <c r="G833" s="62"/>
      <c r="H833" s="63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8.75" customHeight="1" x14ac:dyDescent="0.3">
      <c r="A834" s="17"/>
      <c r="B834" s="17"/>
      <c r="C834" s="26"/>
      <c r="D834" s="26"/>
      <c r="E834" s="61"/>
      <c r="F834" s="61"/>
      <c r="G834" s="62"/>
      <c r="H834" s="63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8.75" customHeight="1" x14ac:dyDescent="0.3">
      <c r="A835" s="17"/>
      <c r="B835" s="17"/>
      <c r="C835" s="26"/>
      <c r="D835" s="26"/>
      <c r="E835" s="61"/>
      <c r="F835" s="61"/>
      <c r="G835" s="62"/>
      <c r="H835" s="63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8.75" customHeight="1" x14ac:dyDescent="0.3">
      <c r="A836" s="17"/>
      <c r="B836" s="17"/>
      <c r="C836" s="26"/>
      <c r="D836" s="26"/>
      <c r="E836" s="61"/>
      <c r="F836" s="61"/>
      <c r="G836" s="62"/>
      <c r="H836" s="63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8.75" customHeight="1" x14ac:dyDescent="0.3">
      <c r="A837" s="17"/>
      <c r="B837" s="17"/>
      <c r="C837" s="26"/>
      <c r="D837" s="26"/>
      <c r="E837" s="61"/>
      <c r="F837" s="61"/>
      <c r="G837" s="62"/>
      <c r="H837" s="63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8.75" customHeight="1" x14ac:dyDescent="0.3">
      <c r="A838" s="17"/>
      <c r="B838" s="17"/>
      <c r="C838" s="26"/>
      <c r="D838" s="26"/>
      <c r="E838" s="61"/>
      <c r="F838" s="61"/>
      <c r="G838" s="62"/>
      <c r="H838" s="63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8.75" customHeight="1" x14ac:dyDescent="0.3">
      <c r="A839" s="17"/>
      <c r="B839" s="17"/>
      <c r="C839" s="26"/>
      <c r="D839" s="26"/>
      <c r="E839" s="61"/>
      <c r="F839" s="61"/>
      <c r="G839" s="62"/>
      <c r="H839" s="63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8.75" customHeight="1" x14ac:dyDescent="0.3">
      <c r="A840" s="17"/>
      <c r="B840" s="17"/>
      <c r="C840" s="26"/>
      <c r="D840" s="26"/>
      <c r="E840" s="61"/>
      <c r="F840" s="61"/>
      <c r="G840" s="62"/>
      <c r="H840" s="63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8.75" customHeight="1" x14ac:dyDescent="0.3">
      <c r="A841" s="17"/>
      <c r="B841" s="17"/>
      <c r="C841" s="26"/>
      <c r="D841" s="26"/>
      <c r="E841" s="61"/>
      <c r="F841" s="61"/>
      <c r="G841" s="62"/>
      <c r="H841" s="63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8.75" customHeight="1" x14ac:dyDescent="0.3">
      <c r="A842" s="17"/>
      <c r="B842" s="17"/>
      <c r="C842" s="26"/>
      <c r="D842" s="26"/>
      <c r="E842" s="61"/>
      <c r="F842" s="61"/>
      <c r="G842" s="62"/>
      <c r="H842" s="63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8.75" customHeight="1" x14ac:dyDescent="0.3">
      <c r="A843" s="17"/>
      <c r="B843" s="17"/>
      <c r="C843" s="26"/>
      <c r="D843" s="26"/>
      <c r="E843" s="61"/>
      <c r="F843" s="61"/>
      <c r="G843" s="62"/>
      <c r="H843" s="63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8.75" customHeight="1" x14ac:dyDescent="0.3">
      <c r="A844" s="17"/>
      <c r="B844" s="17"/>
      <c r="C844" s="26"/>
      <c r="D844" s="26"/>
      <c r="E844" s="61"/>
      <c r="F844" s="61"/>
      <c r="G844" s="62"/>
      <c r="H844" s="63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8.75" customHeight="1" x14ac:dyDescent="0.3">
      <c r="A845" s="17"/>
      <c r="B845" s="17"/>
      <c r="C845" s="26"/>
      <c r="D845" s="26"/>
      <c r="E845" s="61"/>
      <c r="F845" s="61"/>
      <c r="G845" s="62"/>
      <c r="H845" s="63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8.75" customHeight="1" x14ac:dyDescent="0.3">
      <c r="A846" s="17"/>
      <c r="B846" s="17"/>
      <c r="C846" s="26"/>
      <c r="D846" s="26"/>
      <c r="E846" s="61"/>
      <c r="F846" s="61"/>
      <c r="G846" s="62"/>
      <c r="H846" s="63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8.75" customHeight="1" x14ac:dyDescent="0.3">
      <c r="A847" s="17"/>
      <c r="B847" s="17"/>
      <c r="C847" s="26"/>
      <c r="D847" s="26"/>
      <c r="E847" s="61"/>
      <c r="F847" s="61"/>
      <c r="G847" s="62"/>
      <c r="H847" s="63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8.75" customHeight="1" x14ac:dyDescent="0.3">
      <c r="A848" s="17"/>
      <c r="B848" s="17"/>
      <c r="C848" s="26"/>
      <c r="D848" s="26"/>
      <c r="E848" s="61"/>
      <c r="F848" s="61"/>
      <c r="G848" s="62"/>
      <c r="H848" s="63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8.75" customHeight="1" x14ac:dyDescent="0.3">
      <c r="A849" s="17"/>
      <c r="B849" s="17"/>
      <c r="C849" s="26"/>
      <c r="D849" s="26"/>
      <c r="E849" s="61"/>
      <c r="F849" s="61"/>
      <c r="G849" s="62"/>
      <c r="H849" s="63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8.75" customHeight="1" x14ac:dyDescent="0.3">
      <c r="A850" s="17"/>
      <c r="B850" s="17"/>
      <c r="C850" s="26"/>
      <c r="D850" s="26"/>
      <c r="E850" s="61"/>
      <c r="F850" s="61"/>
      <c r="G850" s="62"/>
      <c r="H850" s="63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8.75" customHeight="1" x14ac:dyDescent="0.3">
      <c r="A851" s="17"/>
      <c r="B851" s="17"/>
      <c r="C851" s="26"/>
      <c r="D851" s="26"/>
      <c r="E851" s="61"/>
      <c r="F851" s="61"/>
      <c r="G851" s="62"/>
      <c r="H851" s="63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8.75" customHeight="1" x14ac:dyDescent="0.3">
      <c r="A852" s="17"/>
      <c r="B852" s="17"/>
      <c r="C852" s="26"/>
      <c r="D852" s="26"/>
      <c r="E852" s="61"/>
      <c r="F852" s="61"/>
      <c r="G852" s="62"/>
      <c r="H852" s="63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8.75" customHeight="1" x14ac:dyDescent="0.3">
      <c r="A853" s="17"/>
      <c r="B853" s="17"/>
      <c r="C853" s="26"/>
      <c r="D853" s="26"/>
      <c r="E853" s="61"/>
      <c r="F853" s="61"/>
      <c r="G853" s="62"/>
      <c r="H853" s="63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8.75" customHeight="1" x14ac:dyDescent="0.3">
      <c r="A854" s="17"/>
      <c r="B854" s="17"/>
      <c r="C854" s="26"/>
      <c r="D854" s="26"/>
      <c r="E854" s="61"/>
      <c r="F854" s="61"/>
      <c r="G854" s="62"/>
      <c r="H854" s="63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8.75" customHeight="1" x14ac:dyDescent="0.3">
      <c r="A855" s="17"/>
      <c r="B855" s="17"/>
      <c r="C855" s="26"/>
      <c r="D855" s="26"/>
      <c r="E855" s="61"/>
      <c r="F855" s="61"/>
      <c r="G855" s="62"/>
      <c r="H855" s="63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8.75" customHeight="1" x14ac:dyDescent="0.3">
      <c r="A856" s="17"/>
      <c r="B856" s="17"/>
      <c r="C856" s="26"/>
      <c r="D856" s="26"/>
      <c r="E856" s="61"/>
      <c r="F856" s="61"/>
      <c r="G856" s="62"/>
      <c r="H856" s="63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8.75" customHeight="1" x14ac:dyDescent="0.3">
      <c r="A857" s="17"/>
      <c r="B857" s="17"/>
      <c r="C857" s="26"/>
      <c r="D857" s="26"/>
      <c r="E857" s="61"/>
      <c r="F857" s="61"/>
      <c r="G857" s="62"/>
      <c r="H857" s="63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8.75" customHeight="1" x14ac:dyDescent="0.3">
      <c r="A858" s="17"/>
      <c r="B858" s="17"/>
      <c r="C858" s="26"/>
      <c r="D858" s="26"/>
      <c r="E858" s="61"/>
      <c r="F858" s="61"/>
      <c r="G858" s="62"/>
      <c r="H858" s="63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8.75" customHeight="1" x14ac:dyDescent="0.3">
      <c r="A859" s="17"/>
      <c r="B859" s="17"/>
      <c r="C859" s="26"/>
      <c r="D859" s="26"/>
      <c r="E859" s="61"/>
      <c r="F859" s="61"/>
      <c r="G859" s="62"/>
      <c r="H859" s="63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8.75" customHeight="1" x14ac:dyDescent="0.3">
      <c r="A860" s="17"/>
      <c r="B860" s="17"/>
      <c r="C860" s="26"/>
      <c r="D860" s="26"/>
      <c r="E860" s="61"/>
      <c r="F860" s="61"/>
      <c r="G860" s="62"/>
      <c r="H860" s="63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8.75" customHeight="1" x14ac:dyDescent="0.3">
      <c r="A861" s="17"/>
      <c r="B861" s="17"/>
      <c r="C861" s="26"/>
      <c r="D861" s="26"/>
      <c r="E861" s="61"/>
      <c r="F861" s="61"/>
      <c r="G861" s="62"/>
      <c r="H861" s="63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8.75" customHeight="1" x14ac:dyDescent="0.3">
      <c r="A862" s="17"/>
      <c r="B862" s="17"/>
      <c r="C862" s="26"/>
      <c r="D862" s="26"/>
      <c r="E862" s="61"/>
      <c r="F862" s="61"/>
      <c r="G862" s="62"/>
      <c r="H862" s="63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8.75" customHeight="1" x14ac:dyDescent="0.3">
      <c r="A863" s="17"/>
      <c r="B863" s="17"/>
      <c r="C863" s="26"/>
      <c r="D863" s="26"/>
      <c r="E863" s="61"/>
      <c r="F863" s="61"/>
      <c r="G863" s="62"/>
      <c r="H863" s="63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8.75" customHeight="1" x14ac:dyDescent="0.3">
      <c r="A864" s="17"/>
      <c r="B864" s="17"/>
      <c r="C864" s="26"/>
      <c r="D864" s="26"/>
      <c r="E864" s="61"/>
      <c r="F864" s="61"/>
      <c r="G864" s="62"/>
      <c r="H864" s="63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8.75" customHeight="1" x14ac:dyDescent="0.3">
      <c r="A865" s="17"/>
      <c r="B865" s="17"/>
      <c r="C865" s="26"/>
      <c r="D865" s="26"/>
      <c r="E865" s="61"/>
      <c r="F865" s="61"/>
      <c r="G865" s="62"/>
      <c r="H865" s="63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8.75" customHeight="1" x14ac:dyDescent="0.3">
      <c r="A866" s="17"/>
      <c r="B866" s="17"/>
      <c r="C866" s="26"/>
      <c r="D866" s="26"/>
      <c r="E866" s="61"/>
      <c r="F866" s="61"/>
      <c r="G866" s="62"/>
      <c r="H866" s="63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8.75" customHeight="1" x14ac:dyDescent="0.3">
      <c r="A867" s="17"/>
      <c r="B867" s="17"/>
      <c r="C867" s="26"/>
      <c r="D867" s="26"/>
      <c r="E867" s="61"/>
      <c r="F867" s="61"/>
      <c r="G867" s="62"/>
      <c r="H867" s="63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8.75" customHeight="1" x14ac:dyDescent="0.3">
      <c r="A868" s="17"/>
      <c r="B868" s="17"/>
      <c r="C868" s="26"/>
      <c r="D868" s="26"/>
      <c r="E868" s="61"/>
      <c r="F868" s="61"/>
      <c r="G868" s="62"/>
      <c r="H868" s="63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8.75" customHeight="1" x14ac:dyDescent="0.3">
      <c r="A869" s="17"/>
      <c r="B869" s="17"/>
      <c r="C869" s="26"/>
      <c r="D869" s="26"/>
      <c r="E869" s="61"/>
      <c r="F869" s="61"/>
      <c r="G869" s="62"/>
      <c r="H869" s="63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8.75" customHeight="1" x14ac:dyDescent="0.3">
      <c r="A870" s="17"/>
      <c r="B870" s="17"/>
      <c r="C870" s="26"/>
      <c r="D870" s="26"/>
      <c r="E870" s="61"/>
      <c r="F870" s="61"/>
      <c r="G870" s="62"/>
      <c r="H870" s="63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8.75" customHeight="1" x14ac:dyDescent="0.3">
      <c r="A871" s="17"/>
      <c r="B871" s="17"/>
      <c r="C871" s="26"/>
      <c r="D871" s="26"/>
      <c r="E871" s="61"/>
      <c r="F871" s="61"/>
      <c r="G871" s="62"/>
      <c r="H871" s="63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8.75" customHeight="1" x14ac:dyDescent="0.3">
      <c r="A872" s="17"/>
      <c r="B872" s="17"/>
      <c r="C872" s="26"/>
      <c r="D872" s="26"/>
      <c r="E872" s="61"/>
      <c r="F872" s="61"/>
      <c r="G872" s="62"/>
      <c r="H872" s="63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8.75" customHeight="1" x14ac:dyDescent="0.3">
      <c r="A873" s="17"/>
      <c r="B873" s="17"/>
      <c r="C873" s="26"/>
      <c r="D873" s="26"/>
      <c r="E873" s="61"/>
      <c r="F873" s="61"/>
      <c r="G873" s="62"/>
      <c r="H873" s="63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8.75" customHeight="1" x14ac:dyDescent="0.3">
      <c r="A874" s="17"/>
      <c r="B874" s="17"/>
      <c r="C874" s="26"/>
      <c r="D874" s="26"/>
      <c r="E874" s="61"/>
      <c r="F874" s="61"/>
      <c r="G874" s="62"/>
      <c r="H874" s="63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8.75" customHeight="1" x14ac:dyDescent="0.3">
      <c r="A875" s="17"/>
      <c r="B875" s="17"/>
      <c r="C875" s="26"/>
      <c r="D875" s="26"/>
      <c r="E875" s="61"/>
      <c r="F875" s="61"/>
      <c r="G875" s="62"/>
      <c r="H875" s="63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8.75" customHeight="1" x14ac:dyDescent="0.3">
      <c r="A876" s="17"/>
      <c r="B876" s="17"/>
      <c r="C876" s="26"/>
      <c r="D876" s="26"/>
      <c r="E876" s="61"/>
      <c r="F876" s="61"/>
      <c r="G876" s="62"/>
      <c r="H876" s="63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8.75" customHeight="1" x14ac:dyDescent="0.3">
      <c r="A877" s="17"/>
      <c r="B877" s="17"/>
      <c r="C877" s="26"/>
      <c r="D877" s="26"/>
      <c r="E877" s="61"/>
      <c r="F877" s="61"/>
      <c r="G877" s="62"/>
      <c r="H877" s="63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8.75" customHeight="1" x14ac:dyDescent="0.3">
      <c r="A878" s="17"/>
      <c r="B878" s="17"/>
      <c r="C878" s="26"/>
      <c r="D878" s="26"/>
      <c r="E878" s="61"/>
      <c r="F878" s="61"/>
      <c r="G878" s="62"/>
      <c r="H878" s="63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8.75" customHeight="1" x14ac:dyDescent="0.3">
      <c r="A879" s="17"/>
      <c r="B879" s="17"/>
      <c r="C879" s="26"/>
      <c r="D879" s="26"/>
      <c r="E879" s="61"/>
      <c r="F879" s="61"/>
      <c r="G879" s="62"/>
      <c r="H879" s="63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8.75" customHeight="1" x14ac:dyDescent="0.3">
      <c r="A880" s="17"/>
      <c r="B880" s="17"/>
      <c r="C880" s="26"/>
      <c r="D880" s="26"/>
      <c r="E880" s="61"/>
      <c r="F880" s="61"/>
      <c r="G880" s="62"/>
      <c r="H880" s="63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8.75" customHeight="1" x14ac:dyDescent="0.3">
      <c r="A881" s="17"/>
      <c r="B881" s="17"/>
      <c r="C881" s="26"/>
      <c r="D881" s="26"/>
      <c r="E881" s="61"/>
      <c r="F881" s="61"/>
      <c r="G881" s="62"/>
      <c r="H881" s="63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8.75" customHeight="1" x14ac:dyDescent="0.3">
      <c r="A882" s="17"/>
      <c r="B882" s="17"/>
      <c r="C882" s="26"/>
      <c r="D882" s="26"/>
      <c r="E882" s="61"/>
      <c r="F882" s="61"/>
      <c r="G882" s="62"/>
      <c r="H882" s="63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8.75" customHeight="1" x14ac:dyDescent="0.3">
      <c r="A883" s="17"/>
      <c r="B883" s="17"/>
      <c r="C883" s="26"/>
      <c r="D883" s="26"/>
      <c r="E883" s="61"/>
      <c r="F883" s="61"/>
      <c r="G883" s="62"/>
      <c r="H883" s="63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8.75" customHeight="1" x14ac:dyDescent="0.3">
      <c r="A884" s="17"/>
      <c r="B884" s="17"/>
      <c r="C884" s="26"/>
      <c r="D884" s="26"/>
      <c r="E884" s="61"/>
      <c r="F884" s="61"/>
      <c r="G884" s="62"/>
      <c r="H884" s="63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8.75" customHeight="1" x14ac:dyDescent="0.3">
      <c r="A885" s="17"/>
      <c r="B885" s="17"/>
      <c r="C885" s="26"/>
      <c r="D885" s="26"/>
      <c r="E885" s="61"/>
      <c r="F885" s="61"/>
      <c r="G885" s="62"/>
      <c r="H885" s="63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8.75" customHeight="1" x14ac:dyDescent="0.3">
      <c r="A886" s="17"/>
      <c r="B886" s="17"/>
      <c r="C886" s="26"/>
      <c r="D886" s="26"/>
      <c r="E886" s="61"/>
      <c r="F886" s="61"/>
      <c r="G886" s="62"/>
      <c r="H886" s="63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8.75" customHeight="1" x14ac:dyDescent="0.3">
      <c r="A887" s="17"/>
      <c r="B887" s="17"/>
      <c r="C887" s="26"/>
      <c r="D887" s="26"/>
      <c r="E887" s="61"/>
      <c r="F887" s="61"/>
      <c r="G887" s="62"/>
      <c r="H887" s="63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8.75" customHeight="1" x14ac:dyDescent="0.3">
      <c r="A888" s="17"/>
      <c r="B888" s="17"/>
      <c r="C888" s="26"/>
      <c r="D888" s="26"/>
      <c r="E888" s="61"/>
      <c r="F888" s="61"/>
      <c r="G888" s="62"/>
      <c r="H888" s="63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8.75" customHeight="1" x14ac:dyDescent="0.3">
      <c r="A889" s="17"/>
      <c r="B889" s="17"/>
      <c r="C889" s="26"/>
      <c r="D889" s="26"/>
      <c r="E889" s="61"/>
      <c r="F889" s="61"/>
      <c r="G889" s="62"/>
      <c r="H889" s="63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8.75" customHeight="1" x14ac:dyDescent="0.3">
      <c r="A890" s="17"/>
      <c r="B890" s="17"/>
      <c r="C890" s="26"/>
      <c r="D890" s="26"/>
      <c r="E890" s="61"/>
      <c r="F890" s="61"/>
      <c r="G890" s="62"/>
      <c r="H890" s="63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8.75" customHeight="1" x14ac:dyDescent="0.3">
      <c r="A891" s="17"/>
      <c r="B891" s="17"/>
      <c r="C891" s="26"/>
      <c r="D891" s="26"/>
      <c r="E891" s="61"/>
      <c r="F891" s="61"/>
      <c r="G891" s="62"/>
      <c r="H891" s="63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8.75" customHeight="1" x14ac:dyDescent="0.3">
      <c r="A892" s="17"/>
      <c r="B892" s="17"/>
      <c r="C892" s="26"/>
      <c r="D892" s="26"/>
      <c r="E892" s="61"/>
      <c r="F892" s="61"/>
      <c r="G892" s="62"/>
      <c r="H892" s="63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8.75" customHeight="1" x14ac:dyDescent="0.3">
      <c r="A893" s="17"/>
      <c r="B893" s="17"/>
      <c r="C893" s="26"/>
      <c r="D893" s="26"/>
      <c r="E893" s="61"/>
      <c r="F893" s="61"/>
      <c r="G893" s="62"/>
      <c r="H893" s="63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8.75" customHeight="1" x14ac:dyDescent="0.3">
      <c r="A894" s="17"/>
      <c r="B894" s="17"/>
      <c r="C894" s="26"/>
      <c r="D894" s="26"/>
      <c r="E894" s="61"/>
      <c r="F894" s="61"/>
      <c r="G894" s="62"/>
      <c r="H894" s="63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8.75" customHeight="1" x14ac:dyDescent="0.3">
      <c r="A895" s="17"/>
      <c r="B895" s="17"/>
      <c r="C895" s="26"/>
      <c r="D895" s="26"/>
      <c r="E895" s="61"/>
      <c r="F895" s="61"/>
      <c r="G895" s="62"/>
      <c r="H895" s="63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8.75" customHeight="1" x14ac:dyDescent="0.3">
      <c r="A896" s="17"/>
      <c r="B896" s="17"/>
      <c r="C896" s="26"/>
      <c r="D896" s="26"/>
      <c r="E896" s="61"/>
      <c r="F896" s="61"/>
      <c r="G896" s="62"/>
      <c r="H896" s="63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8.75" customHeight="1" x14ac:dyDescent="0.3">
      <c r="A897" s="17"/>
      <c r="B897" s="17"/>
      <c r="C897" s="26"/>
      <c r="D897" s="26"/>
      <c r="E897" s="61"/>
      <c r="F897" s="61"/>
      <c r="G897" s="62"/>
      <c r="H897" s="63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8.75" customHeight="1" x14ac:dyDescent="0.3">
      <c r="A898" s="17"/>
      <c r="B898" s="17"/>
      <c r="C898" s="26"/>
      <c r="D898" s="26"/>
      <c r="E898" s="61"/>
      <c r="F898" s="61"/>
      <c r="G898" s="62"/>
      <c r="H898" s="63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8.75" customHeight="1" x14ac:dyDescent="0.3">
      <c r="A899" s="17"/>
      <c r="B899" s="17"/>
      <c r="C899" s="26"/>
      <c r="D899" s="26"/>
      <c r="E899" s="61"/>
      <c r="F899" s="61"/>
      <c r="G899" s="62"/>
      <c r="H899" s="63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8.75" customHeight="1" x14ac:dyDescent="0.3">
      <c r="A900" s="17"/>
      <c r="B900" s="17"/>
      <c r="C900" s="26"/>
      <c r="D900" s="26"/>
      <c r="E900" s="61"/>
      <c r="F900" s="61"/>
      <c r="G900" s="62"/>
      <c r="H900" s="63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8.75" customHeight="1" x14ac:dyDescent="0.3">
      <c r="A901" s="17"/>
      <c r="B901" s="17"/>
      <c r="C901" s="26"/>
      <c r="D901" s="26"/>
      <c r="E901" s="61"/>
      <c r="F901" s="61"/>
      <c r="G901" s="62"/>
      <c r="H901" s="63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8.75" customHeight="1" x14ac:dyDescent="0.3">
      <c r="A902" s="17"/>
      <c r="B902" s="17"/>
      <c r="C902" s="26"/>
      <c r="D902" s="26"/>
      <c r="E902" s="61"/>
      <c r="F902" s="61"/>
      <c r="G902" s="62"/>
      <c r="H902" s="63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8.75" customHeight="1" x14ac:dyDescent="0.3">
      <c r="A903" s="17"/>
      <c r="B903" s="17"/>
      <c r="C903" s="26"/>
      <c r="D903" s="26"/>
      <c r="E903" s="61"/>
      <c r="F903" s="61"/>
      <c r="G903" s="62"/>
      <c r="H903" s="63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8.75" customHeight="1" x14ac:dyDescent="0.3">
      <c r="A904" s="17"/>
      <c r="B904" s="17"/>
      <c r="C904" s="26"/>
      <c r="D904" s="26"/>
      <c r="E904" s="61"/>
      <c r="F904" s="61"/>
      <c r="G904" s="62"/>
      <c r="H904" s="63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8.75" customHeight="1" x14ac:dyDescent="0.3">
      <c r="A905" s="17"/>
      <c r="B905" s="17"/>
      <c r="C905" s="26"/>
      <c r="D905" s="26"/>
      <c r="E905" s="61"/>
      <c r="F905" s="61"/>
      <c r="G905" s="62"/>
      <c r="H905" s="63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8.75" customHeight="1" x14ac:dyDescent="0.3">
      <c r="A906" s="17"/>
      <c r="B906" s="17"/>
      <c r="C906" s="26"/>
      <c r="D906" s="26"/>
      <c r="E906" s="61"/>
      <c r="F906" s="61"/>
      <c r="G906" s="62"/>
      <c r="H906" s="63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8.75" customHeight="1" x14ac:dyDescent="0.3">
      <c r="A907" s="17"/>
      <c r="B907" s="17"/>
      <c r="C907" s="26"/>
      <c r="D907" s="26"/>
      <c r="E907" s="61"/>
      <c r="F907" s="61"/>
      <c r="G907" s="62"/>
      <c r="H907" s="63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8.75" customHeight="1" x14ac:dyDescent="0.3">
      <c r="A908" s="17"/>
      <c r="B908" s="17"/>
      <c r="C908" s="26"/>
      <c r="D908" s="26"/>
      <c r="E908" s="61"/>
      <c r="F908" s="61"/>
      <c r="G908" s="62"/>
      <c r="H908" s="63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8.75" customHeight="1" x14ac:dyDescent="0.3">
      <c r="A909" s="17"/>
      <c r="B909" s="17"/>
      <c r="C909" s="26"/>
      <c r="D909" s="26"/>
      <c r="E909" s="61"/>
      <c r="F909" s="61"/>
      <c r="G909" s="62"/>
      <c r="H909" s="63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8.75" customHeight="1" x14ac:dyDescent="0.3">
      <c r="A910" s="17"/>
      <c r="B910" s="17"/>
      <c r="C910" s="26"/>
      <c r="D910" s="26"/>
      <c r="E910" s="61"/>
      <c r="F910" s="61"/>
      <c r="G910" s="62"/>
      <c r="H910" s="63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8.75" customHeight="1" x14ac:dyDescent="0.3">
      <c r="A911" s="17"/>
      <c r="B911" s="17"/>
      <c r="C911" s="26"/>
      <c r="D911" s="26"/>
      <c r="E911" s="61"/>
      <c r="F911" s="61"/>
      <c r="G911" s="62"/>
      <c r="H911" s="63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8.75" customHeight="1" x14ac:dyDescent="0.3">
      <c r="A912" s="17"/>
      <c r="B912" s="17"/>
      <c r="C912" s="26"/>
      <c r="D912" s="26"/>
      <c r="E912" s="61"/>
      <c r="F912" s="61"/>
      <c r="G912" s="62"/>
      <c r="H912" s="63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8.75" customHeight="1" x14ac:dyDescent="0.3">
      <c r="A913" s="17"/>
      <c r="B913" s="17"/>
      <c r="C913" s="26"/>
      <c r="D913" s="26"/>
      <c r="E913" s="61"/>
      <c r="F913" s="61"/>
      <c r="G913" s="62"/>
      <c r="H913" s="63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8.75" customHeight="1" x14ac:dyDescent="0.3">
      <c r="A914" s="17"/>
      <c r="B914" s="17"/>
      <c r="C914" s="26"/>
      <c r="D914" s="26"/>
      <c r="E914" s="61"/>
      <c r="F914" s="61"/>
      <c r="G914" s="62"/>
      <c r="H914" s="63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8.75" customHeight="1" x14ac:dyDescent="0.3">
      <c r="A915" s="17"/>
      <c r="B915" s="17"/>
      <c r="C915" s="26"/>
      <c r="D915" s="26"/>
      <c r="E915" s="61"/>
      <c r="F915" s="61"/>
      <c r="G915" s="62"/>
      <c r="H915" s="63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8.75" customHeight="1" x14ac:dyDescent="0.3">
      <c r="A916" s="17"/>
      <c r="B916" s="17"/>
      <c r="C916" s="26"/>
      <c r="D916" s="26"/>
      <c r="E916" s="61"/>
      <c r="F916" s="61"/>
      <c r="G916" s="62"/>
      <c r="H916" s="63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8.75" customHeight="1" x14ac:dyDescent="0.3">
      <c r="A917" s="17"/>
      <c r="B917" s="17"/>
      <c r="C917" s="26"/>
      <c r="D917" s="26"/>
      <c r="E917" s="61"/>
      <c r="F917" s="61"/>
      <c r="G917" s="62"/>
      <c r="H917" s="63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8.75" customHeight="1" x14ac:dyDescent="0.3">
      <c r="A918" s="17"/>
      <c r="B918" s="17"/>
      <c r="C918" s="26"/>
      <c r="D918" s="26"/>
      <c r="E918" s="61"/>
      <c r="F918" s="61"/>
      <c r="G918" s="62"/>
      <c r="H918" s="63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8.75" customHeight="1" x14ac:dyDescent="0.3">
      <c r="A919" s="17"/>
      <c r="B919" s="17"/>
      <c r="C919" s="26"/>
      <c r="D919" s="26"/>
      <c r="E919" s="61"/>
      <c r="F919" s="61"/>
      <c r="G919" s="62"/>
      <c r="H919" s="63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8.75" customHeight="1" x14ac:dyDescent="0.3">
      <c r="A920" s="17"/>
      <c r="B920" s="17"/>
      <c r="C920" s="26"/>
      <c r="D920" s="26"/>
      <c r="E920" s="61"/>
      <c r="F920" s="61"/>
      <c r="G920" s="62"/>
      <c r="H920" s="63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8.75" customHeight="1" x14ac:dyDescent="0.3">
      <c r="A921" s="17"/>
      <c r="B921" s="17"/>
      <c r="C921" s="26"/>
      <c r="D921" s="26"/>
      <c r="E921" s="61"/>
      <c r="F921" s="61"/>
      <c r="G921" s="62"/>
      <c r="H921" s="63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8.75" customHeight="1" x14ac:dyDescent="0.3">
      <c r="A922" s="17"/>
      <c r="B922" s="17"/>
      <c r="C922" s="26"/>
      <c r="D922" s="26"/>
      <c r="E922" s="61"/>
      <c r="F922" s="61"/>
      <c r="G922" s="62"/>
      <c r="H922" s="63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8.75" customHeight="1" x14ac:dyDescent="0.3">
      <c r="A923" s="17"/>
      <c r="B923" s="17"/>
      <c r="C923" s="26"/>
      <c r="D923" s="26"/>
      <c r="E923" s="61"/>
      <c r="F923" s="61"/>
      <c r="G923" s="62"/>
      <c r="H923" s="63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8.75" customHeight="1" x14ac:dyDescent="0.3">
      <c r="A924" s="17"/>
      <c r="B924" s="17"/>
      <c r="C924" s="26"/>
      <c r="D924" s="26"/>
      <c r="E924" s="61"/>
      <c r="F924" s="61"/>
      <c r="G924" s="62"/>
      <c r="H924" s="63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8.75" customHeight="1" x14ac:dyDescent="0.3">
      <c r="A925" s="17"/>
      <c r="B925" s="17"/>
      <c r="C925" s="26"/>
      <c r="D925" s="26"/>
      <c r="E925" s="61"/>
      <c r="F925" s="61"/>
      <c r="G925" s="62"/>
      <c r="H925" s="63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8.75" customHeight="1" x14ac:dyDescent="0.3">
      <c r="A926" s="17"/>
      <c r="B926" s="17"/>
      <c r="C926" s="26"/>
      <c r="D926" s="26"/>
      <c r="E926" s="61"/>
      <c r="F926" s="61"/>
      <c r="G926" s="62"/>
      <c r="H926" s="63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8.75" customHeight="1" x14ac:dyDescent="0.3">
      <c r="A927" s="17"/>
      <c r="B927" s="17"/>
      <c r="C927" s="26"/>
      <c r="D927" s="26"/>
      <c r="E927" s="61"/>
      <c r="F927" s="61"/>
      <c r="G927" s="62"/>
      <c r="H927" s="63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8.75" customHeight="1" x14ac:dyDescent="0.3">
      <c r="A928" s="17"/>
      <c r="B928" s="17"/>
      <c r="C928" s="26"/>
      <c r="D928" s="26"/>
      <c r="E928" s="61"/>
      <c r="F928" s="61"/>
      <c r="G928" s="62"/>
      <c r="H928" s="63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8.75" customHeight="1" x14ac:dyDescent="0.3">
      <c r="A929" s="17"/>
      <c r="B929" s="17"/>
      <c r="C929" s="26"/>
      <c r="D929" s="26"/>
      <c r="E929" s="61"/>
      <c r="F929" s="61"/>
      <c r="G929" s="62"/>
      <c r="H929" s="63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8.75" customHeight="1" x14ac:dyDescent="0.3">
      <c r="A930" s="17"/>
      <c r="B930" s="17"/>
      <c r="C930" s="26"/>
      <c r="D930" s="26"/>
      <c r="E930" s="61"/>
      <c r="F930" s="61"/>
      <c r="G930" s="62"/>
      <c r="H930" s="63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8.75" customHeight="1" x14ac:dyDescent="0.3">
      <c r="A931" s="17"/>
      <c r="B931" s="17"/>
      <c r="C931" s="26"/>
      <c r="D931" s="26"/>
      <c r="E931" s="61"/>
      <c r="F931" s="61"/>
      <c r="G931" s="62"/>
      <c r="H931" s="63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8.75" customHeight="1" x14ac:dyDescent="0.3">
      <c r="A932" s="17"/>
      <c r="B932" s="17"/>
      <c r="C932" s="26"/>
      <c r="D932" s="26"/>
      <c r="E932" s="61"/>
      <c r="F932" s="61"/>
      <c r="G932" s="62"/>
      <c r="H932" s="63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8.75" customHeight="1" x14ac:dyDescent="0.3">
      <c r="A933" s="17"/>
      <c r="B933" s="17"/>
      <c r="C933" s="26"/>
      <c r="D933" s="26"/>
      <c r="E933" s="61"/>
      <c r="F933" s="61"/>
      <c r="G933" s="62"/>
      <c r="H933" s="63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8.75" customHeight="1" x14ac:dyDescent="0.3">
      <c r="A934" s="17"/>
      <c r="B934" s="17"/>
      <c r="C934" s="26"/>
      <c r="D934" s="26"/>
      <c r="E934" s="61"/>
      <c r="F934" s="61"/>
      <c r="G934" s="62"/>
      <c r="H934" s="63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8.75" customHeight="1" x14ac:dyDescent="0.3">
      <c r="A935" s="17"/>
      <c r="B935" s="17"/>
      <c r="C935" s="26"/>
      <c r="D935" s="26"/>
      <c r="E935" s="61"/>
      <c r="F935" s="61"/>
      <c r="G935" s="62"/>
      <c r="H935" s="63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8.75" customHeight="1" x14ac:dyDescent="0.3">
      <c r="A936" s="17"/>
      <c r="B936" s="17"/>
      <c r="C936" s="26"/>
      <c r="D936" s="26"/>
      <c r="E936" s="61"/>
      <c r="F936" s="61"/>
      <c r="G936" s="62"/>
      <c r="H936" s="63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8.75" customHeight="1" x14ac:dyDescent="0.3">
      <c r="A937" s="17"/>
      <c r="B937" s="17"/>
      <c r="C937" s="26"/>
      <c r="D937" s="26"/>
      <c r="E937" s="61"/>
      <c r="F937" s="61"/>
      <c r="G937" s="62"/>
      <c r="H937" s="63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8.75" customHeight="1" x14ac:dyDescent="0.3">
      <c r="A938" s="17"/>
      <c r="B938" s="17"/>
      <c r="C938" s="26"/>
      <c r="D938" s="26"/>
      <c r="E938" s="61"/>
      <c r="F938" s="61"/>
      <c r="G938" s="62"/>
      <c r="H938" s="63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8.75" customHeight="1" x14ac:dyDescent="0.3">
      <c r="A939" s="17"/>
      <c r="B939" s="17"/>
      <c r="C939" s="26"/>
      <c r="D939" s="26"/>
      <c r="E939" s="61"/>
      <c r="F939" s="61"/>
      <c r="G939" s="62"/>
      <c r="H939" s="63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8.75" customHeight="1" x14ac:dyDescent="0.3">
      <c r="A940" s="17"/>
      <c r="B940" s="17"/>
      <c r="C940" s="26"/>
      <c r="D940" s="26"/>
      <c r="E940" s="61"/>
      <c r="F940" s="61"/>
      <c r="G940" s="62"/>
      <c r="H940" s="63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8.75" customHeight="1" x14ac:dyDescent="0.3">
      <c r="A941" s="17"/>
      <c r="B941" s="17"/>
      <c r="C941" s="26"/>
      <c r="D941" s="26"/>
      <c r="E941" s="61"/>
      <c r="F941" s="61"/>
      <c r="G941" s="62"/>
      <c r="H941" s="63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8.75" customHeight="1" x14ac:dyDescent="0.3">
      <c r="A942" s="17"/>
      <c r="B942" s="17"/>
      <c r="C942" s="26"/>
      <c r="D942" s="26"/>
      <c r="E942" s="61"/>
      <c r="F942" s="61"/>
      <c r="G942" s="62"/>
      <c r="H942" s="63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8.75" customHeight="1" x14ac:dyDescent="0.3">
      <c r="A943" s="17"/>
      <c r="B943" s="17"/>
      <c r="C943" s="26"/>
      <c r="D943" s="26"/>
      <c r="E943" s="61"/>
      <c r="F943" s="61"/>
      <c r="G943" s="62"/>
      <c r="H943" s="63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8.75" customHeight="1" x14ac:dyDescent="0.3">
      <c r="A944" s="17"/>
      <c r="B944" s="17"/>
      <c r="C944" s="26"/>
      <c r="D944" s="26"/>
      <c r="E944" s="61"/>
      <c r="F944" s="61"/>
      <c r="G944" s="62"/>
      <c r="H944" s="63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8.75" customHeight="1" x14ac:dyDescent="0.3">
      <c r="A945" s="17"/>
      <c r="B945" s="17"/>
      <c r="C945" s="26"/>
      <c r="D945" s="26"/>
      <c r="E945" s="61"/>
      <c r="F945" s="61"/>
      <c r="G945" s="62"/>
      <c r="H945" s="63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8.75" customHeight="1" x14ac:dyDescent="0.3">
      <c r="A946" s="17"/>
      <c r="B946" s="17"/>
      <c r="C946" s="26"/>
      <c r="D946" s="26"/>
      <c r="E946" s="61"/>
      <c r="F946" s="61"/>
      <c r="G946" s="62"/>
      <c r="H946" s="63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8.75" customHeight="1" x14ac:dyDescent="0.3">
      <c r="A947" s="17"/>
      <c r="B947" s="17"/>
      <c r="C947" s="26"/>
      <c r="D947" s="26"/>
      <c r="E947" s="61"/>
      <c r="F947" s="61"/>
      <c r="G947" s="62"/>
      <c r="H947" s="63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8.75" customHeight="1" x14ac:dyDescent="0.3">
      <c r="A948" s="17"/>
      <c r="B948" s="17"/>
      <c r="C948" s="26"/>
      <c r="D948" s="26"/>
      <c r="E948" s="61"/>
      <c r="F948" s="61"/>
      <c r="G948" s="62"/>
      <c r="H948" s="63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8.75" customHeight="1" x14ac:dyDescent="0.3">
      <c r="A949" s="17"/>
      <c r="B949" s="17"/>
      <c r="C949" s="26"/>
      <c r="D949" s="26"/>
      <c r="E949" s="61"/>
      <c r="F949" s="61"/>
      <c r="G949" s="62"/>
      <c r="H949" s="63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8.75" customHeight="1" x14ac:dyDescent="0.3">
      <c r="A950" s="17"/>
      <c r="B950" s="17"/>
      <c r="C950" s="26"/>
      <c r="D950" s="26"/>
      <c r="E950" s="61"/>
      <c r="F950" s="61"/>
      <c r="G950" s="62"/>
      <c r="H950" s="63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8.75" customHeight="1" x14ac:dyDescent="0.3">
      <c r="A951" s="17"/>
      <c r="B951" s="17"/>
      <c r="C951" s="26"/>
      <c r="D951" s="26"/>
      <c r="E951" s="61"/>
      <c r="F951" s="61"/>
      <c r="G951" s="62"/>
      <c r="H951" s="63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8.75" customHeight="1" x14ac:dyDescent="0.3">
      <c r="A952" s="17"/>
      <c r="B952" s="17"/>
      <c r="C952" s="26"/>
      <c r="D952" s="26"/>
      <c r="E952" s="61"/>
      <c r="F952" s="61"/>
      <c r="G952" s="62"/>
      <c r="H952" s="63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8.75" customHeight="1" x14ac:dyDescent="0.3">
      <c r="A953" s="17"/>
      <c r="B953" s="17"/>
      <c r="C953" s="26"/>
      <c r="D953" s="26"/>
      <c r="E953" s="61"/>
      <c r="F953" s="61"/>
      <c r="G953" s="62"/>
      <c r="H953" s="63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8.75" customHeight="1" x14ac:dyDescent="0.3">
      <c r="A954" s="17"/>
      <c r="B954" s="17"/>
      <c r="C954" s="26"/>
      <c r="D954" s="26"/>
      <c r="E954" s="61"/>
      <c r="F954" s="61"/>
      <c r="G954" s="62"/>
      <c r="H954" s="63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8.75" customHeight="1" x14ac:dyDescent="0.3">
      <c r="A955" s="17"/>
      <c r="B955" s="17"/>
      <c r="C955" s="26"/>
      <c r="D955" s="26"/>
      <c r="E955" s="61"/>
      <c r="F955" s="61"/>
      <c r="G955" s="62"/>
      <c r="H955" s="63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8.75" customHeight="1" x14ac:dyDescent="0.3">
      <c r="A956" s="17"/>
      <c r="B956" s="17"/>
      <c r="C956" s="26"/>
      <c r="D956" s="26"/>
      <c r="E956" s="61"/>
      <c r="F956" s="61"/>
      <c r="G956" s="62"/>
      <c r="H956" s="63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8.75" customHeight="1" x14ac:dyDescent="0.3">
      <c r="A957" s="17"/>
      <c r="B957" s="17"/>
      <c r="C957" s="26"/>
      <c r="D957" s="26"/>
      <c r="E957" s="61"/>
      <c r="F957" s="61"/>
      <c r="G957" s="62"/>
      <c r="H957" s="63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8.75" customHeight="1" x14ac:dyDescent="0.3">
      <c r="A958" s="17"/>
      <c r="B958" s="17"/>
      <c r="C958" s="26"/>
      <c r="D958" s="26"/>
      <c r="E958" s="61"/>
      <c r="F958" s="61"/>
      <c r="G958" s="62"/>
      <c r="H958" s="63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8.75" customHeight="1" x14ac:dyDescent="0.3">
      <c r="A959" s="17"/>
      <c r="B959" s="17"/>
      <c r="C959" s="26"/>
      <c r="D959" s="26"/>
      <c r="E959" s="61"/>
      <c r="F959" s="61"/>
      <c r="G959" s="62"/>
      <c r="H959" s="63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8.75" customHeight="1" x14ac:dyDescent="0.3">
      <c r="A960" s="17"/>
      <c r="B960" s="17"/>
      <c r="C960" s="26"/>
      <c r="D960" s="26"/>
      <c r="E960" s="61"/>
      <c r="F960" s="61"/>
      <c r="G960" s="62"/>
      <c r="H960" s="63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8.75" customHeight="1" x14ac:dyDescent="0.3">
      <c r="A961" s="17"/>
      <c r="B961" s="17"/>
      <c r="C961" s="26"/>
      <c r="D961" s="26"/>
      <c r="E961" s="61"/>
      <c r="F961" s="61"/>
      <c r="G961" s="62"/>
      <c r="H961" s="63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8.75" customHeight="1" x14ac:dyDescent="0.3">
      <c r="A962" s="17"/>
      <c r="B962" s="17"/>
      <c r="C962" s="26"/>
      <c r="D962" s="26"/>
      <c r="E962" s="61"/>
      <c r="F962" s="61"/>
      <c r="G962" s="62"/>
      <c r="H962" s="63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8.75" customHeight="1" x14ac:dyDescent="0.3">
      <c r="A963" s="17"/>
      <c r="B963" s="17"/>
      <c r="C963" s="26"/>
      <c r="D963" s="26"/>
      <c r="E963" s="61"/>
      <c r="F963" s="61"/>
      <c r="G963" s="62"/>
      <c r="H963" s="63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8.75" customHeight="1" x14ac:dyDescent="0.3">
      <c r="A964" s="17"/>
      <c r="B964" s="17"/>
      <c r="C964" s="26"/>
      <c r="D964" s="26"/>
      <c r="E964" s="61"/>
      <c r="F964" s="61"/>
      <c r="G964" s="62"/>
      <c r="H964" s="63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8.75" customHeight="1" x14ac:dyDescent="0.3">
      <c r="A965" s="17"/>
      <c r="B965" s="17"/>
      <c r="C965" s="26"/>
      <c r="D965" s="26"/>
      <c r="E965" s="61"/>
      <c r="F965" s="61"/>
      <c r="G965" s="62"/>
      <c r="H965" s="63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8.75" customHeight="1" x14ac:dyDescent="0.3">
      <c r="A966" s="17"/>
      <c r="B966" s="17"/>
      <c r="C966" s="26"/>
      <c r="D966" s="26"/>
      <c r="E966" s="61"/>
      <c r="F966" s="61"/>
      <c r="G966" s="62"/>
      <c r="H966" s="63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8.75" customHeight="1" x14ac:dyDescent="0.3">
      <c r="A967" s="17"/>
      <c r="B967" s="17"/>
      <c r="C967" s="26"/>
      <c r="D967" s="26"/>
      <c r="E967" s="61"/>
      <c r="F967" s="61"/>
      <c r="G967" s="62"/>
      <c r="H967" s="63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8.75" customHeight="1" x14ac:dyDescent="0.3">
      <c r="A968" s="17"/>
      <c r="B968" s="17"/>
      <c r="C968" s="26"/>
      <c r="D968" s="26"/>
      <c r="E968" s="61"/>
      <c r="F968" s="61"/>
      <c r="G968" s="62"/>
      <c r="H968" s="63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8.75" customHeight="1" x14ac:dyDescent="0.3">
      <c r="A969" s="17"/>
      <c r="B969" s="17"/>
      <c r="C969" s="26"/>
      <c r="D969" s="26"/>
      <c r="E969" s="61"/>
      <c r="F969" s="61"/>
      <c r="G969" s="62"/>
      <c r="H969" s="63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8.75" customHeight="1" x14ac:dyDescent="0.3">
      <c r="A970" s="17"/>
      <c r="B970" s="17"/>
      <c r="C970" s="26"/>
      <c r="D970" s="26"/>
      <c r="E970" s="61"/>
      <c r="F970" s="61"/>
      <c r="G970" s="62"/>
      <c r="H970" s="63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8.75" customHeight="1" x14ac:dyDescent="0.3">
      <c r="A971" s="17"/>
      <c r="B971" s="17"/>
      <c r="C971" s="26"/>
      <c r="D971" s="26"/>
      <c r="E971" s="61"/>
      <c r="F971" s="61"/>
      <c r="G971" s="62"/>
      <c r="H971" s="63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8.75" customHeight="1" x14ac:dyDescent="0.3">
      <c r="A972" s="17"/>
      <c r="B972" s="17"/>
      <c r="C972" s="26"/>
      <c r="D972" s="26"/>
      <c r="E972" s="61"/>
      <c r="F972" s="61"/>
      <c r="G972" s="62"/>
      <c r="H972" s="63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8.75" customHeight="1" x14ac:dyDescent="0.3">
      <c r="A973" s="17"/>
      <c r="B973" s="17"/>
      <c r="C973" s="26"/>
      <c r="D973" s="26"/>
      <c r="E973" s="61"/>
      <c r="F973" s="61"/>
      <c r="G973" s="62"/>
      <c r="H973" s="63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8.75" customHeight="1" x14ac:dyDescent="0.3">
      <c r="A974" s="17"/>
      <c r="B974" s="17"/>
      <c r="C974" s="26"/>
      <c r="D974" s="26"/>
      <c r="E974" s="61"/>
      <c r="F974" s="61"/>
      <c r="G974" s="62"/>
      <c r="H974" s="63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8.75" customHeight="1" x14ac:dyDescent="0.3">
      <c r="A975" s="17"/>
      <c r="B975" s="17"/>
      <c r="C975" s="26"/>
      <c r="D975" s="26"/>
      <c r="E975" s="61"/>
      <c r="F975" s="61"/>
      <c r="G975" s="62"/>
      <c r="H975" s="63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8.75" customHeight="1" x14ac:dyDescent="0.3">
      <c r="A976" s="17"/>
      <c r="B976" s="17"/>
      <c r="C976" s="26"/>
      <c r="D976" s="26"/>
      <c r="E976" s="61"/>
      <c r="F976" s="61"/>
      <c r="G976" s="62"/>
      <c r="H976" s="63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8.75" customHeight="1" x14ac:dyDescent="0.3">
      <c r="A977" s="17"/>
      <c r="B977" s="17"/>
      <c r="C977" s="26"/>
      <c r="D977" s="26"/>
      <c r="E977" s="61"/>
      <c r="F977" s="61"/>
      <c r="G977" s="62"/>
      <c r="H977" s="63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8.75" customHeight="1" x14ac:dyDescent="0.3">
      <c r="A978" s="17"/>
      <c r="B978" s="17"/>
      <c r="C978" s="26"/>
      <c r="D978" s="26"/>
      <c r="E978" s="61"/>
      <c r="F978" s="61"/>
      <c r="G978" s="62"/>
      <c r="H978" s="63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8.75" customHeight="1" x14ac:dyDescent="0.3">
      <c r="A979" s="17"/>
      <c r="B979" s="17"/>
      <c r="C979" s="26"/>
      <c r="D979" s="26"/>
      <c r="E979" s="61"/>
      <c r="F979" s="61"/>
      <c r="G979" s="62"/>
      <c r="H979" s="63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8.75" customHeight="1" x14ac:dyDescent="0.3">
      <c r="A980" s="17"/>
      <c r="B980" s="17"/>
      <c r="C980" s="26"/>
      <c r="D980" s="26"/>
      <c r="E980" s="61"/>
      <c r="F980" s="61"/>
      <c r="G980" s="62"/>
      <c r="H980" s="63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8.75" customHeight="1" x14ac:dyDescent="0.3">
      <c r="A981" s="17"/>
      <c r="B981" s="17"/>
      <c r="C981" s="26"/>
      <c r="D981" s="26"/>
      <c r="E981" s="61"/>
      <c r="F981" s="61"/>
      <c r="G981" s="62"/>
      <c r="H981" s="63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8.75" customHeight="1" x14ac:dyDescent="0.3">
      <c r="A982" s="17"/>
      <c r="B982" s="17"/>
      <c r="C982" s="26"/>
      <c r="D982" s="26"/>
      <c r="E982" s="61"/>
      <c r="F982" s="61"/>
      <c r="G982" s="62"/>
      <c r="H982" s="63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8.75" customHeight="1" x14ac:dyDescent="0.3">
      <c r="A983" s="17"/>
      <c r="B983" s="17"/>
      <c r="C983" s="26"/>
      <c r="D983" s="26"/>
      <c r="E983" s="61"/>
      <c r="F983" s="61"/>
      <c r="G983" s="62"/>
      <c r="H983" s="63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8.75" customHeight="1" x14ac:dyDescent="0.3">
      <c r="A984" s="17"/>
      <c r="B984" s="17"/>
      <c r="C984" s="26"/>
      <c r="D984" s="26"/>
      <c r="E984" s="61"/>
      <c r="F984" s="61"/>
      <c r="G984" s="62"/>
      <c r="H984" s="63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8.75" customHeight="1" x14ac:dyDescent="0.3">
      <c r="A985" s="17"/>
      <c r="B985" s="17"/>
      <c r="C985" s="26"/>
      <c r="D985" s="26"/>
      <c r="E985" s="61"/>
      <c r="F985" s="61"/>
      <c r="G985" s="62"/>
      <c r="H985" s="63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8.75" customHeight="1" x14ac:dyDescent="0.3">
      <c r="A986" s="17"/>
      <c r="B986" s="17"/>
      <c r="C986" s="26"/>
      <c r="D986" s="26"/>
      <c r="E986" s="61"/>
      <c r="F986" s="61"/>
      <c r="G986" s="62"/>
      <c r="H986" s="63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8.75" customHeight="1" x14ac:dyDescent="0.3">
      <c r="A987" s="17"/>
      <c r="B987" s="17"/>
      <c r="C987" s="26"/>
      <c r="D987" s="26"/>
      <c r="E987" s="61"/>
      <c r="F987" s="61"/>
      <c r="G987" s="62"/>
      <c r="H987" s="63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8.75" customHeight="1" x14ac:dyDescent="0.3">
      <c r="A988" s="17"/>
      <c r="B988" s="17"/>
      <c r="C988" s="26"/>
      <c r="D988" s="26"/>
      <c r="E988" s="61"/>
      <c r="F988" s="61"/>
      <c r="G988" s="62"/>
      <c r="H988" s="63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8.75" customHeight="1" x14ac:dyDescent="0.3">
      <c r="A989" s="17"/>
      <c r="B989" s="17"/>
      <c r="C989" s="26"/>
      <c r="D989" s="26"/>
      <c r="E989" s="61"/>
      <c r="F989" s="61"/>
      <c r="G989" s="62"/>
      <c r="H989" s="63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8.75" customHeight="1" x14ac:dyDescent="0.3">
      <c r="A990" s="17"/>
      <c r="B990" s="17"/>
      <c r="C990" s="26"/>
      <c r="D990" s="26"/>
      <c r="E990" s="61"/>
      <c r="F990" s="61"/>
      <c r="G990" s="62"/>
      <c r="H990" s="63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8.75" customHeight="1" x14ac:dyDescent="0.3">
      <c r="A991" s="17"/>
      <c r="B991" s="17"/>
      <c r="C991" s="26"/>
      <c r="D991" s="26"/>
      <c r="E991" s="61"/>
      <c r="F991" s="61"/>
      <c r="G991" s="62"/>
      <c r="H991" s="63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8.75" customHeight="1" x14ac:dyDescent="0.3">
      <c r="A992" s="17"/>
      <c r="B992" s="17"/>
      <c r="C992" s="26"/>
      <c r="D992" s="26"/>
      <c r="E992" s="61"/>
      <c r="F992" s="61"/>
      <c r="G992" s="62"/>
      <c r="H992" s="63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8.75" customHeight="1" x14ac:dyDescent="0.3">
      <c r="A993" s="17"/>
      <c r="B993" s="17"/>
      <c r="C993" s="26"/>
      <c r="D993" s="26"/>
      <c r="E993" s="61"/>
      <c r="F993" s="61"/>
      <c r="G993" s="62"/>
      <c r="H993" s="63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8.75" customHeight="1" x14ac:dyDescent="0.3">
      <c r="A994" s="17"/>
      <c r="B994" s="17"/>
      <c r="C994" s="26"/>
      <c r="D994" s="26"/>
      <c r="E994" s="61"/>
      <c r="F994" s="61"/>
      <c r="G994" s="62"/>
      <c r="H994" s="63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8.75" customHeight="1" x14ac:dyDescent="0.3">
      <c r="A995" s="17"/>
      <c r="B995" s="17"/>
      <c r="C995" s="26"/>
      <c r="D995" s="26"/>
      <c r="E995" s="61"/>
      <c r="F995" s="61"/>
      <c r="G995" s="62"/>
      <c r="H995" s="63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8.75" customHeight="1" x14ac:dyDescent="0.3">
      <c r="A996" s="17"/>
      <c r="B996" s="17"/>
      <c r="C996" s="26"/>
      <c r="D996" s="26"/>
      <c r="E996" s="61"/>
      <c r="F996" s="61"/>
      <c r="G996" s="62"/>
      <c r="H996" s="63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8.75" customHeight="1" x14ac:dyDescent="0.3">
      <c r="A997" s="17"/>
      <c r="B997" s="17"/>
      <c r="C997" s="26"/>
      <c r="D997" s="26"/>
      <c r="E997" s="61"/>
      <c r="F997" s="61"/>
      <c r="G997" s="62"/>
      <c r="H997" s="63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8.75" customHeight="1" x14ac:dyDescent="0.3">
      <c r="A998" s="17"/>
      <c r="B998" s="17"/>
      <c r="C998" s="26"/>
      <c r="D998" s="26"/>
      <c r="E998" s="61"/>
      <c r="F998" s="61"/>
      <c r="G998" s="62"/>
      <c r="H998" s="63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8.75" customHeight="1" x14ac:dyDescent="0.3">
      <c r="A999" s="17"/>
      <c r="B999" s="17"/>
      <c r="C999" s="26"/>
      <c r="D999" s="26"/>
      <c r="E999" s="61"/>
      <c r="F999" s="61"/>
      <c r="G999" s="62"/>
      <c r="H999" s="63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8.75" customHeight="1" x14ac:dyDescent="0.3">
      <c r="A1000" s="17"/>
      <c r="B1000" s="17"/>
      <c r="C1000" s="26"/>
      <c r="D1000" s="26"/>
      <c r="E1000" s="61"/>
      <c r="F1000" s="61"/>
      <c r="G1000" s="62"/>
      <c r="H1000" s="63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6">
    <mergeCell ref="J6:J7"/>
    <mergeCell ref="K6:K7"/>
    <mergeCell ref="A1:K1"/>
    <mergeCell ref="A4:A7"/>
    <mergeCell ref="B4:B7"/>
    <mergeCell ref="C4:C7"/>
    <mergeCell ref="E4:F4"/>
    <mergeCell ref="G4:I4"/>
    <mergeCell ref="J4:K5"/>
    <mergeCell ref="D4:D7"/>
    <mergeCell ref="E5:E7"/>
    <mergeCell ref="F5:F7"/>
    <mergeCell ref="G5:G7"/>
    <mergeCell ref="H5:I5"/>
    <mergeCell ref="H6:H7"/>
    <mergeCell ref="I6:I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PL03</vt:lpstr>
      <vt:lpstr>DS</vt:lpstr>
      <vt:lpstr>Sheet4</vt:lpstr>
      <vt:lpstr>Sheet2</vt:lpstr>
      <vt:lpstr>H Vinh Bao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Nguyen</dc:creator>
  <cp:lastModifiedBy>ADMIN</cp:lastModifiedBy>
  <cp:lastPrinted>2026-04-10T10:53:00Z</cp:lastPrinted>
  <dcterms:created xsi:type="dcterms:W3CDTF">2025-10-02T04:26:01Z</dcterms:created>
  <dcterms:modified xsi:type="dcterms:W3CDTF">2026-04-13T08:36:58Z</dcterms:modified>
</cp:coreProperties>
</file>