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ÀI LIỆU PHƯỜNG PHÙ LIỄN\BÁO CÁO\2026\"/>
    </mc:Choice>
  </mc:AlternateContent>
  <bookViews>
    <workbookView xWindow="-120" yWindow="-120" windowWidth="29040" windowHeight="15720" activeTab="2"/>
  </bookViews>
  <sheets>
    <sheet name="Phụ lục 1" sheetId="1" r:id="rId1"/>
    <sheet name="Phụ lục 2" sheetId="2" r:id="rId2"/>
    <sheet name="Phụ lục 3" sheetId="4" r:id="rId3"/>
  </sheets>
  <definedNames>
    <definedName name="_xlnm.Print_Titles" localSheetId="0">'Phụ lục 1'!$4:$4</definedName>
    <definedName name="_xlnm.Print_Titles" localSheetId="1">'Phụ lục 2'!$5:$6</definedName>
    <definedName name="_xlnm.Print_Titles" localSheetId="2">'Phụ lục 3'!$4:$5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2" l="1"/>
  <c r="F38" i="2"/>
  <c r="F36" i="2" s="1"/>
  <c r="C38" i="2"/>
  <c r="F37" i="2"/>
  <c r="F35" i="2"/>
  <c r="F33" i="2" s="1"/>
  <c r="F34" i="2"/>
  <c r="C32" i="2"/>
  <c r="F31" i="2"/>
  <c r="F29" i="2" s="1"/>
  <c r="F30" i="2"/>
  <c r="F28" i="2"/>
  <c r="F27" i="2"/>
  <c r="F26" i="2" s="1"/>
  <c r="F25" i="2"/>
  <c r="F24" i="2"/>
  <c r="F23" i="2"/>
  <c r="F22" i="2"/>
  <c r="F20" i="2" s="1"/>
  <c r="F21" i="2"/>
  <c r="F19" i="2"/>
  <c r="C18" i="2"/>
  <c r="F18" i="2" s="1"/>
  <c r="F17" i="2" s="1"/>
  <c r="F16" i="2"/>
  <c r="C15" i="2"/>
  <c r="F15" i="2" s="1"/>
  <c r="F14" i="2" s="1"/>
  <c r="F13" i="2"/>
  <c r="F12" i="2"/>
  <c r="C10" i="2"/>
  <c r="F10" i="2" s="1"/>
  <c r="C9" i="2"/>
  <c r="F9" i="2" s="1"/>
  <c r="C7" i="2"/>
  <c r="F11" i="2" l="1"/>
  <c r="F8" i="2"/>
  <c r="F7" i="2"/>
  <c r="G7" i="4"/>
  <c r="I7" i="4"/>
  <c r="H7" i="4"/>
</calcChain>
</file>

<file path=xl/sharedStrings.xml><?xml version="1.0" encoding="utf-8"?>
<sst xmlns="http://schemas.openxmlformats.org/spreadsheetml/2006/main" count="667" uniqueCount="372">
  <si>
    <t>STT</t>
  </si>
  <si>
    <t>Thời hạn</t>
  </si>
  <si>
    <t>Đơn vị phối hợp</t>
  </si>
  <si>
    <t xml:space="preserve">Thẩm quyền </t>
  </si>
  <si>
    <t>Tên dự án</t>
  </si>
  <si>
    <t>Địa điểm</t>
  </si>
  <si>
    <t>Diện tích quy hoạch/ thu hồi/ thực hiện</t>
  </si>
  <si>
    <t>Chỉ tiêu</t>
  </si>
  <si>
    <t>Đơn vị tính</t>
  </si>
  <si>
    <t>Kỳ báo cáo</t>
  </si>
  <si>
    <t>Ước thực hiện năm 2025</t>
  </si>
  <si>
    <t>Kết quả thực hiện 
Kịch bản tăng trưởng năm 2026</t>
  </si>
  <si>
    <t>%</t>
  </si>
  <si>
    <t>Tóm tắt kết quả thực hiện của kỳ báo cáo, khó khăn vướng mắc (nếu có)</t>
  </si>
  <si>
    <t>Thu ngân sách nhà nước trên địa bàn theo phân cấp nguồn thu</t>
  </si>
  <si>
    <t>triệu đồng</t>
  </si>
  <si>
    <t>Giá trị sản phẩm ngành nông, lâm nghiệp và thủy sản</t>
  </si>
  <si>
    <t>Giá trị sản phẩm ngành công nghiệp - xây dựng</t>
  </si>
  <si>
    <t>Giá trị sản phẩm ngành dịch vụ</t>
  </si>
  <si>
    <t xml:space="preserve">Tỷ lệ giải ngân vốn đầu tư công </t>
  </si>
  <si>
    <t>Doanh nghiệp thành lập mới trên địa bàn</t>
  </si>
  <si>
    <t>Doanh nghiệp</t>
  </si>
  <si>
    <t xml:space="preserve">Số doanh nghiệp có hoạt động đổi mới sáng tạo </t>
  </si>
  <si>
    <t>Thu nhập bình quân đầu người tăng</t>
  </si>
  <si>
    <t>Hộ nghèo theo chuẩn nghèo quốc gia áp dụng giai đoạn 2022 - 2025</t>
  </si>
  <si>
    <t>Hộ</t>
  </si>
  <si>
    <t>Tỷ lệ gia đình văn hóa</t>
  </si>
  <si>
    <t>Trường học các cấp đạt chuẩn Quốc gia</t>
  </si>
  <si>
    <t>Trường</t>
  </si>
  <si>
    <t>Đầu tư cho 05 trường mỗi trường có 01 phòng học thông minh</t>
  </si>
  <si>
    <t>Phòng</t>
  </si>
  <si>
    <t xml:space="preserve">Tỷ lệ dân số tham gia bảo hiểm y tế </t>
  </si>
  <si>
    <t xml:space="preserve">Tỷ lệ lao động trong độ tuổi tham gia bảo hiểm xã hội </t>
  </si>
  <si>
    <t xml:space="preserve">Tỷ lệ phân loại rác thải tại nguồn, tỷ lệ thu gom chất thải rắn sinh hoạt </t>
  </si>
  <si>
    <t>Chỉ tiêu giao quân năm 2026 và công tác động viên, tuyển quân năm 2027</t>
  </si>
  <si>
    <t>Tổ dân phố không có tội phạm ma túy</t>
  </si>
  <si>
    <t xml:space="preserve">Tỷ lệ điều tra khám phá các loại tội phạm </t>
  </si>
  <si>
    <t>Tỷ lệ điều tra khám phá các loại tội phạm rất nghiêm trọng và đặc biệt nghiêm trọng</t>
  </si>
  <si>
    <t>Tỷ lệ hồ sơ giải quyết thủ tục hành chính xử lý đúng hạn</t>
  </si>
  <si>
    <t xml:space="preserve">Tỷ lệ hồ sơ trực tuyến toàn trình trên tổng hồ sơ giải quyết thủ tục hành chính toàn trình </t>
  </si>
  <si>
    <t>Năm</t>
  </si>
  <si>
    <t>ỦY BAN NHÂN DÂN
PHƯỜNG PHÙ LIỄN</t>
  </si>
  <si>
    <r>
      <t xml:space="preserve">CỘNG HÒA XÃ HỘI CHỦ NGHĨA VIỆT NAM
</t>
    </r>
    <r>
      <rPr>
        <b/>
        <sz val="14"/>
        <color theme="1"/>
        <rFont val="Times New Roman"/>
        <family val="1"/>
      </rPr>
      <t xml:space="preserve">Độc lập - Tự do - Hạnh phúc
</t>
    </r>
    <r>
      <rPr>
        <i/>
        <sz val="14"/>
        <color theme="1"/>
        <rFont val="Times New Roman"/>
        <family val="1"/>
      </rPr>
      <t>Phù Liễn, ngày      tháng     năm 2026</t>
    </r>
  </si>
  <si>
    <t>Nhiệm vụ trọng tâm</t>
  </si>
  <si>
    <t>Kết quả/
Sản phẩm</t>
  </si>
  <si>
    <r>
      <rPr>
        <b/>
        <sz val="13"/>
        <color theme="1"/>
        <rFont val="Times New Roman"/>
        <family val="1"/>
      </rPr>
      <t>CỘNG HÒA XÃ HỘI CHỦ NGHĨA VIỆT NAM</t>
    </r>
    <r>
      <rPr>
        <b/>
        <sz val="14"/>
        <color theme="1"/>
        <rFont val="Times New Roman"/>
        <family val="1"/>
      </rPr>
      <t xml:space="preserve">
Độc lập - Tự do - Hạnh phúc</t>
    </r>
    <r>
      <rPr>
        <sz val="14"/>
        <color theme="1"/>
        <rFont val="Times New Roman"/>
        <family val="1"/>
      </rPr>
      <t xml:space="preserve">
</t>
    </r>
    <r>
      <rPr>
        <i/>
        <sz val="14"/>
        <color theme="1"/>
        <rFont val="Times New Roman"/>
        <family val="1"/>
      </rPr>
      <t>Phù Liễn, ngày      tháng     năm 2026</t>
    </r>
  </si>
  <si>
    <t>Cơ quan theo dõi, đánh giá</t>
  </si>
  <si>
    <t xml:space="preserve">Chỉ số cải cách hành chính (PAR Index) và Chỉ số hài lòng của người dân (SIPAS) </t>
  </si>
  <si>
    <t>Điểm</t>
  </si>
  <si>
    <t>&gt; 55</t>
  </si>
  <si>
    <t>&gt; 95</t>
  </si>
  <si>
    <t>&gt; 01</t>
  </si>
  <si>
    <t>&gt; 80</t>
  </si>
  <si>
    <t>&gt; 98</t>
  </si>
  <si>
    <t>Thuộc tốp 30 của thành phố</t>
  </si>
  <si>
    <t>Phòng Kinh tế, Hạ tầng và Đô thị; Thống kê Cơ sở An Lão</t>
  </si>
  <si>
    <t>Phòng Kinh tế, Hạ tầng và Đô thị</t>
  </si>
  <si>
    <t>Phòng Kinh tế, Hạ tầng và Đô thị; Thuế Cơ sở 5 Hải Phòng</t>
  </si>
  <si>
    <t>Phòng Văn hóa - Xã hội</t>
  </si>
  <si>
    <t xml:space="preserve">Ban Chỉ huy Quân sự phường </t>
  </si>
  <si>
    <t>Công an phường</t>
  </si>
  <si>
    <t>Trung tâm Phục vụ hành chính công; Phòng Kinh tế, Hạ tầng và Đô thị; Phòng Văn hóa - Xã hội; Văn phòng HĐND và UBND phường</t>
  </si>
  <si>
    <t>Trung tâm Phục vụ hành chính công</t>
  </si>
  <si>
    <t>Tháng, quý, năm</t>
  </si>
  <si>
    <t>Quý, năm</t>
  </si>
  <si>
    <t>Thuộc tốp 07 của thành phố</t>
  </si>
  <si>
    <t>Phòng Kinh tế, Hạ tầng và Đô thị; Kho bạc Nhà nước Khu vực III; các đơn vị dự toán thuộc phường</t>
  </si>
  <si>
    <t xml:space="preserve"> Phòng Kinh tế, Hạ tầng và Đô thị; Thống kê Cơ sở An Lão</t>
  </si>
  <si>
    <t xml:space="preserve">Phòng Văn hóa - Xã hội; Bảo hiểm xã hội Cơ sở Kiến An; </t>
  </si>
  <si>
    <t>Phòng Kinh tế, Hạ tầng và Đô thị; Phòng Văn hóa - Xã hội; Thuế Cơ sở 5 Hải Phòng</t>
  </si>
  <si>
    <t>-</t>
  </si>
  <si>
    <t>0</t>
  </si>
  <si>
    <t>100</t>
  </si>
  <si>
    <t>Đánh giá so với kịch bản</t>
  </si>
  <si>
    <t>Trung tâm Phục vụ Hành chính công phường</t>
  </si>
  <si>
    <t>Ban Chỉ huy Quân sự phường</t>
  </si>
  <si>
    <t>Văn phòng HĐND và UBND phường</t>
  </si>
  <si>
    <t>Phòng Văn hóa - Xã hội phường</t>
  </si>
  <si>
    <t>Phòng Kinh tế, Hạ tầng và Đô thị phường</t>
  </si>
  <si>
    <t>99.9</t>
  </si>
  <si>
    <r>
      <t xml:space="preserve">Tổng chi ngân sách </t>
    </r>
    <r>
      <rPr>
        <i/>
        <sz val="10.5"/>
        <color theme="1"/>
        <rFont val="Times New Roman"/>
        <family val="1"/>
      </rPr>
      <t>(đã trừ tiết kiệm 10% chi thường xuyên)</t>
    </r>
  </si>
  <si>
    <t>Trung tâm Dịch vụ sự nghiệp công</t>
  </si>
  <si>
    <t>Tổng vốn 
đầu tư 
(Trđ)</t>
  </si>
  <si>
    <t>Tiến độ thực hiện giải ngân</t>
  </si>
  <si>
    <t>Kết quả thực hiện,
Khó khăn, vướng mắc (nếu có)</t>
  </si>
  <si>
    <t>Dự báo khả năng
 hoàn thành mục tiêu quý</t>
  </si>
  <si>
    <t>Kiến nghị, đề xuất</t>
  </si>
  <si>
    <t>Ghi chú</t>
  </si>
  <si>
    <r>
      <t xml:space="preserve">CỘNG HÒA XÃ HỘI CHỦ NGHĨA VIỆT NAM
Độc lập - Tự do - Hạnh phúc
</t>
    </r>
    <r>
      <rPr>
        <i/>
        <sz val="14"/>
        <color theme="1"/>
        <rFont val="Times New Roman"/>
        <family val="1"/>
      </rPr>
      <t>Phù Liễn, ngày      tháng     năm 2026</t>
    </r>
  </si>
  <si>
    <t>95,3</t>
  </si>
  <si>
    <t>95,5</t>
  </si>
  <si>
    <t>56,8</t>
  </si>
  <si>
    <t>20</t>
  </si>
  <si>
    <t>Kết quả thực hiện
 đến kỳ báo cáo (tháng 3)</t>
  </si>
  <si>
    <t>Dự báo khả năng hoàn thành mục tiêu quý đã đề ra (tháng 3)</t>
  </si>
  <si>
    <t>Kiến nghị, đề xuất (tháng 3)</t>
  </si>
  <si>
    <t>Trạm Y tế phường</t>
  </si>
  <si>
    <t>Hết tháng 3</t>
  </si>
  <si>
    <t>Dự kiến 
hết quý I</t>
  </si>
  <si>
    <t>Kế hoạch năm 2026</t>
  </si>
  <si>
    <t>Kế hoạch tháng 3</t>
  </si>
  <si>
    <t>UTH tháng 3</t>
  </si>
  <si>
    <t>UTH 
Quý I</t>
  </si>
  <si>
    <t>Đạt</t>
  </si>
  <si>
    <r>
      <t xml:space="preserve">Tổ chức bàn giao 100% chỉ tiêu giao quân năm 2026: 60 thanh niên </t>
    </r>
    <r>
      <rPr>
        <i/>
        <sz val="10.5"/>
        <color theme="1"/>
        <rFont val="Times New Roman"/>
        <family val="1"/>
      </rPr>
      <t>(trong đó, tham gia nghĩa vụ quân sự: 50 thanh niên; tham gia nghĩa vụ Công an nhân dân: 10 thanh niên).</t>
    </r>
  </si>
  <si>
    <t>Duy trì trực SSCĐ bảo vệ Đại hội đại biểu toàn quốc lần thứ XIV của Đảng</t>
  </si>
  <si>
    <t>Bảo vệ an toàn tuyệt đối</t>
  </si>
  <si>
    <t>Ngày 31/1/2026</t>
  </si>
  <si>
    <t>Công an phường, các đơn vị quân đội</t>
  </si>
  <si>
    <t>Ban chỉ huy Quân sự phường</t>
  </si>
  <si>
    <t>Đã hoàn thành</t>
  </si>
  <si>
    <t>Tổ chức Lễ giao nhận quân năm 2026 bảo đảm chỉ tiêu, chất lượng, an toàn</t>
  </si>
  <si>
    <t>Đủ quân số, bảo đảm chất lượng</t>
  </si>
  <si>
    <t>Ngày 04/3/2026</t>
  </si>
  <si>
    <t>Khu vực phòng thủ 1, Công an phường, các Tổ dân phố</t>
  </si>
  <si>
    <t>Hội đồng nghĩa vụ quân sự phường</t>
  </si>
  <si>
    <t xml:space="preserve"> Tổ chức Lễ ra quân huấn luyện năm 2026</t>
  </si>
  <si>
    <t>Đủ quân số, mô hình học cụ, giáo án</t>
  </si>
  <si>
    <t>Ngày 02/3/2026</t>
  </si>
  <si>
    <t>Các đơn vị quân đội</t>
  </si>
  <si>
    <t>Tham gia Lễ ra quân huấn luyện năm 2026 đảm bảo số lượng, chất lượng giáo án mô hình học cụ</t>
  </si>
  <si>
    <t>Tổ chức bàn giao 100% chỉ tiêu giao quân năm 2026</t>
  </si>
  <si>
    <t>Thực hiện thường xuyên các giải pháp nhằm giữ vững không để tái phát sinh tội phạm ma tuý đối với 12 tổ dân phố đã xây dựng thành công "tổ dân phố không có tội phạm ma tuý" năm 2025</t>
  </si>
  <si>
    <t>Báo cáo đánh giá tình hình; Biên bản kiểm tra cư trú; Danh sách địa bàn "sạch".</t>
  </si>
  <si>
    <t>Thường xuyên</t>
  </si>
  <si>
    <t>MTTQ phường, các đoàn thể, Tổ trưởng dân phố.</t>
  </si>
  <si>
    <t>Chỉ huy CAP</t>
  </si>
  <si>
    <t>Duy trì ổn định 12/12 TDP; không phát sinh tụ điểm hay đối tượng mới. Tổ chức các buổi tuyên truyền lưu động.</t>
  </si>
  <si>
    <t xml:space="preserve">Đề nghị UBND phường hỗ trợ kinh phí hoạt động </t>
  </si>
  <si>
    <t>Tiếp tục thực hiện điều tra cơ bản, rà soát, phân loại, lập danh sách các đối tượng liên quan ma tuý, tiền án, tiền sự về ma tuý. Lập hồ sơ theo dõi, quản lý chặt chẽ đối tượng đối với 28 tổ dân phố còn lại</t>
  </si>
  <si>
    <t>31/03/2026</t>
  </si>
  <si>
    <t>Tổ PCTP chủ trì, phối hợp các tổ công tác CAP</t>
  </si>
  <si>
    <t>Đã rà soát xong 28/28 TDP; cập nhật danh sách 100% đối tượng có tiền án, tiền sự; lập mới hồ sơ quản lý người nghiện.</t>
  </si>
  <si>
    <t>Tỷ lệ điều tra khám phá các loại tội phạm đạt tỷ lệ  trên 80%; các loại tội phạm rất nghiêm trọng và đặc biệt nghiêm trọng đạt tỷ lệ 100%</t>
  </si>
  <si>
    <t>Hồ sơ vụ án; Báo cáo kết quả khám phá án; Thống kê số liệu tội phạm.</t>
  </si>
  <si>
    <t>Thường xuyên/ Định kỳ quý</t>
  </si>
  <si>
    <t>Chỉ huy CAP, Cơ quan CSĐT CATP</t>
  </si>
  <si>
    <t>Tỷ lệ điều tra chung đạt trên 90%; 100% các vụ án rất nghiêm trọng và đặc biệt nghiêm trọng được khám phá, làm rõ.</t>
  </si>
  <si>
    <t>Đề nghị trang cấp thêm công cụ hỗ trợ và phương tiện tuần tra để nâng cao hiệu quả vây bắt đối tượng tại các địa bàn giáp ranh.</t>
  </si>
  <si>
    <r>
      <t xml:space="preserve">Danh sách đối tượng </t>
    </r>
    <r>
      <rPr>
        <i/>
        <sz val="11"/>
        <color theme="1"/>
        <rFont val="Times New Roman"/>
        <family val="1"/>
      </rPr>
      <t>(loại A, B, C)</t>
    </r>
    <r>
      <rPr>
        <sz val="11"/>
        <color theme="1"/>
        <rFont val="Times New Roman"/>
        <family val="1"/>
      </rPr>
      <t>; Hồ sơ quản lý nghiệp vụ; Kế hoạch đấu tranh.</t>
    </r>
  </si>
  <si>
    <t>&gt;90</t>
  </si>
  <si>
    <t>Tỷ lệ điều tra khám phá các loại tội phạm trong quý I đạt 90%</t>
  </si>
  <si>
    <t>Tỷ lệ điều tra khám phá các loại tội phạm rất nghiêm trọng và đặc biệt nghiêm trọng trong quý I đạt 100%</t>
  </si>
  <si>
    <t>Tham mưu triển khai hệ thống ra Quyết định (DSS) của phường</t>
  </si>
  <si>
    <t>Hệ thống DSS</t>
  </si>
  <si>
    <t>Các phòng, đơn vị</t>
  </si>
  <si>
    <t>Hệ thống vận hành ổn định</t>
  </si>
  <si>
    <t>Báo cáo</t>
  </si>
  <si>
    <t xml:space="preserve">Báo cáo số 14/BC-UBND ngày 16/01/2026, số 60/BC-UBND ngày 15/02/2026 về công tác cải cách thủ  tục hành chính. </t>
  </si>
  <si>
    <t>Hoàn thành</t>
  </si>
  <si>
    <t>Văn bản</t>
  </si>
  <si>
    <t>Quyết định số 62/QĐ-UBND ngày 14/01/2026, Quyết định số 587/QĐ-UBND ngày 02/3/2026 ban hành Kế hoạch Kiểm soát TTHC</t>
  </si>
  <si>
    <t>Văn bản trả lời PAKN</t>
  </si>
  <si>
    <t>Xử lý 3/4 PAKN (75%)</t>
  </si>
  <si>
    <t>VPHĐND, P.KTHTDT phối hợp xử lý PAKN tồn đọng</t>
  </si>
  <si>
    <t>Đề án</t>
  </si>
  <si>
    <t>Tháng 3/2026</t>
  </si>
  <si>
    <t>Đã xây dựng Dự  thảo, xin ý kiến</t>
  </si>
  <si>
    <t>Đang thực hiện</t>
  </si>
  <si>
    <t>Trình Đề án gửi Đảng ủy phường xem xét phê duyệt</t>
  </si>
  <si>
    <t>Tổ chức, hướng dẫn, kiểm tra tính hợp lệ của hồ sơ thủ tục hành chính; theo dõi, đôn đốc, phối hợp giải quyết thủ tục hành chính đảm bảo tiến độ, thời hạn và chất lượng giải quyết hồ sơ trên Hệ thống một cửa điện tử thành phố Hải Phòng và Dịch vụ công Quốc gia.</t>
  </si>
  <si>
    <t>Thực hiện công tác kiểm soát thủ tục hành chính; thực hiện cơ chế một cửa, một cửa liên thông; đề xuất các giải pháp đơn giản hóa thủ tục, rút ngắn thời gian giải quyết hồ sơ thủ tục hành chính.</t>
  </si>
  <si>
    <t>Tiếp nhận, phân loại và theo dõi việc xử lý phản ánh, kiến nghị, khiếu nại liên quan đến thủ tục hành chính trên Cổng Dịch vụ công Quốc gia đảm bảo đúng quy định của pháp luật.</t>
  </si>
  <si>
    <t>Tham mưu xây dựng Đề án cụ thể hóa nhiệm vụ đột phá trong xây dựng mô hình quản trị đô thị hiện đại gắn với đổi mới tư duy và phương thức tổ chức thực hiện các nhiệm vụ khi thực hiện chính quyền địa phương 02 cấp. Tập trung xây dựng đội ngũ cán bộ, công chức, viên chức có bản lĩnh chính trị vững vàng, phẩm chất đạo đức trong sáng, tinh thần trách nhiệm cao, ý thức phục vụ Nhân dân, có năng lực chuyên môn, tư duy đổi mới đáp ứng yêu cầu nhiệm vụ trong kỷ nguyên phát triển khoa học công nghệ đổi mới sáng tạo và chuyển đổi số. Đổi mới kỹ năng quản lý hiện đại, ứng dụng mạnh mẽ công nghệ số và dữ liệu số trong chỉ đạo, điều hành cung cấp dịch vụ công nâng cao hiệu quả hoạt động của chính quyền và mức độ hài lòng của người dân, doanh nghiệp.</t>
  </si>
  <si>
    <t>Ủy ban nhân dân phường</t>
  </si>
  <si>
    <t>Tổng số hồ sơ giải quyết thủ tục hành chính xử lý đúng hạn trong quý I là 4.031/4.032 hồ sơ = 99,99%</t>
  </si>
  <si>
    <t>Tổng số hồ sơ trực tuyến toàn trình trên tổng hồ sơ giải quyết thủ tục hành chính toàn trình trong quý I là 1.377/1.377 hồ sơ = 100%</t>
  </si>
  <si>
    <t>Tham mưu thực hiện quản lý văn bản điều hành; nghiệp vụ văn thư, lưu trữ điện tử, chữ ký số tại phường đảm bảo chuẩn hóa.</t>
  </si>
  <si>
    <t>100% văn bản điện tử ký số cá nhân; 100% văn bản đi được gửi hoàn toàn dưới dạng điện tử</t>
  </si>
  <si>
    <t>Tham mưu tổ chức tiếp công dân định kỳ, đột xuất của Chủ tịch UBND phường; tiếp nhận, phân loại, theo dõi và đôn đốc việc giải quyết đơn khiếu nại, tố cáo, kiến nghị, phản ánh của công dân, góp phần ổn định tình hình địa phương.</t>
  </si>
  <si>
    <t xml:space="preserve">Kế hoạch, Thông báo </t>
  </si>
  <si>
    <t>Tham mưu tổ chức triển khai và thực hiện Kế hoạch tuyên truyền, phổ biến giáo dục pháp luật; theo dõi thi hành pháp luật và hòa giải ở cơ sở theo quy định</t>
  </si>
  <si>
    <t>Kế hoạch</t>
  </si>
  <si>
    <t>- Ban hành Kế hoạch số 77/KH-UBND ngày 10/02/2026 về công tác phổ biến, giáo dục pháp luật, hòa giải ở cơ sở; Kế hoạch số 93/KH-UBND ngày 23/02/2026 về triển khai thực hiện chính sách trợ giúp pháp lý;
- Ban hành Công văn: số 571/UBND-VP ngày 11/02/2026; số 600/UBND-VP ngày 13/02/2026 hướng dẫn tuyên truyền về bầu cử đại biểu Quốc hội khóa XVI và đại biểu HĐND các cấp, nhiệm kỳ 2026-2031</t>
  </si>
  <si>
    <t>Tham mưu kiểm tra công tác xử phạt vi phạm hành chính và áp dụng các biện xử lý vi phạm hành chính</t>
  </si>
  <si>
    <t>Tham mưu thực hiện công tác chứng thực và đăng ký hộ tịch theo quy định pháp luật</t>
  </si>
  <si>
    <t>Hồ sơ thủ tục hành chính</t>
  </si>
  <si>
    <t xml:space="preserve">Tham mưu UBND phường quản lý nhà nước về công tác phòng, chống tham nhũng; thực hiện nhiệm vụ phòng, chống tham nhũng theo đúng quy định Luật phòng, chống tham nhũng năm 2018 </t>
  </si>
  <si>
    <t>Ban hành Kế hoạch số 76/KH-UBND ngày 03/02/2026</t>
  </si>
  <si>
    <t>Tính đến ngày 10/3/2026, tổng số văn bản có chữ ký số cá nhân là 2.760/2.760 văn bản = 100%; 100% văn bản đi được gửi hoàn toàn dưới dạng điện tử</t>
  </si>
  <si>
    <t>- Ban hành Quyết định số 391/QĐ-UBND ngày 03/02/2026; 
- Trong quý I, phối hợp xử lý vi phạm hành chính 04 vụ việc với tổng số tiền xử phạt 10.000.000 đồng.</t>
  </si>
  <si>
    <t>Trong quý I, UBND phường đã thực hiện Đăng ký khai sinh: 139 trường hợp; Đăng ký kết hôn: 61; Đăng ký khai tử: 62; Xác nhận tình trạng hôn nhân: 176; Cấp bản sao trích lục hộ tịch: 107; cải chính, thay đổi, bổ sung hộ tịch: 31; Đăng ký giám hộ: 01; đăng ký chấm dứt giám hộ: 01; Nhận cha mẹ con: 01.</t>
  </si>
  <si>
    <t>Vượt</t>
  </si>
  <si>
    <t>Số người tham gia BHYT đạt 95,1% dân số</t>
  </si>
  <si>
    <t>Số người tham gia BHXH đạt 55,4% lực lượng lao động</t>
  </si>
  <si>
    <t>100% rác thải được phân loại tại nguồn, chất thải rắn sinh hoạt được thu gom đúng quy định</t>
  </si>
  <si>
    <t>Tháng 2</t>
  </si>
  <si>
    <t>Hàng tháng</t>
  </si>
  <si>
    <t>Đạt tiến độ</t>
  </si>
  <si>
    <t xml:space="preserve">Hoàn thành mục tiêu </t>
  </si>
  <si>
    <t xml:space="preserve">Vượt mục tiêu </t>
  </si>
  <si>
    <t>Tăng cường giám sát, phòng chống dịch bệnh trên địa bàn; kịp thời phát hiện và xử lý ổ dịch</t>
  </si>
  <si>
    <t>Không để dịch bệnh lớn xảy ra trên địa bàn</t>
  </si>
  <si>
    <t>Quý I</t>
  </si>
  <si>
    <t>Tổ chức tốt công tác khám, chữa bệnh ban đầu; đảm bảo đủ thuốc và vật tư y tế phục vụ Nhân dân</t>
  </si>
  <si>
    <t>Nâng cao chất lượng khám chữa bệnh tại tuyến cơ sở</t>
  </si>
  <si>
    <t>Triển khai các chương trình mục tiêu y tế - dân số; thực hiện tiêm chủng mở rộng, chăm sóc sức khỏe bà mẹ và trẻ em</t>
  </si>
  <si>
    <t>Tỷ lệ tiêm chủng đạt kế hoạch; đảm bảo chăm sóc sức khỏe bà mẹ, trẻ em</t>
  </si>
  <si>
    <t>Đẩy mạnh tuyên truyền, giáo dục sức khỏe, hướng dẫn người dân phòng chống dịch bệnh</t>
  </si>
  <si>
    <t>Nâng cao nhận thức và ý thức phòng bệnh của người dân</t>
  </si>
  <si>
    <t>Tăng cường kiểm tra vệ sinh an toàn thực phẩm và quản lý hành nghề y, dược tư nhân. Đặc biệt là trong dịp Tết Nguyên đán Bính Ngọ và lễ hội Xuân năm 2026</t>
  </si>
  <si>
    <t>Hạn chế vi phạm, đảm bảo an toàn thực phẩm trên địa bàn</t>
  </si>
  <si>
    <t>Thực hiện công tác thống kê, báo cáo, quản lý hồ sơ sức khỏe người dân</t>
  </si>
  <si>
    <t>Dữ liệu sức khỏe được cập nhật đầy đủ, chính xác</t>
  </si>
  <si>
    <t>Phòng Văn hóa - Xã hội; các Tổ dân phố</t>
  </si>
  <si>
    <t>Không để dịch bệnh bùng phát rộng trên địa bàn phường</t>
  </si>
  <si>
    <t>Trung tâm Y tế Kiến An</t>
  </si>
  <si>
    <t>Làm tốt công tác khám, chữa bệnh cho Nhân dân</t>
  </si>
  <si>
    <t>Trung tâm Y tế Kiến An; Phòng Văn hóa - Xã hội; các Tổ dân phố</t>
  </si>
  <si>
    <t xml:space="preserve">- Tiêm chủng hàng tháng và tiêm bù cho học sinh là 503.
- Triển khai cân đo đánh giá dinh dưỡng cho trẻ dưới 2 tuổi ở các trường mầm non.
Triển khai kế hoạch tiêm bù trường học </t>
  </si>
  <si>
    <t>Nhận thức và ý thức của người dân về phòng, chống dịch bệnh,vệ sinh môi trường được nâng lên</t>
  </si>
  <si>
    <t>Trung tâm Dịch vụ sự nghiệp công; các Tổ dân phố</t>
  </si>
  <si>
    <t>Phòng Văn hóa - Xã hội; các ban, ngành, đoàn thể phường</t>
  </si>
  <si>
    <t>100% hồ sơ sức khỏe người dân được quản lý, lưu trữ đúng quy định</t>
  </si>
  <si>
    <t>- Ký cam kết ATTP cho các hộ kinh doanh tại chợ Gò Công;
- Kiểm tra kết hợp tuyên truyền ATTP cho 23 cơ sở sản xuất, kinh doanh giò chả , lấy mẫu test nhanh Hàn the 50 mẫu( âm tính), Giám sát tại lễ hội Đình Quy Tức;
- Không có ca ngộ độc thực phẩm trên địa bàn</t>
  </si>
  <si>
    <t>Triển khai thực hiện công tác thông tin, tuyên truyền trên hệ thống phát thanh, Cổng Thông tin điện tử của phường và website</t>
  </si>
  <si>
    <t>Triển khai hiệu quả công tác thông tin, tuyên truyền</t>
  </si>
  <si>
    <t>Các phòng, đơn vị, tổ dân phố trên địa bàn phường</t>
  </si>
  <si>
    <t>TTDVSNC</t>
  </si>
  <si>
    <t>Tổ chức tuyên truyền cổ động trực quan chào năm mới, Tết Nguyên đán Bính Ngọ năm 2026 và  cuộc bầu cử đại biểu Quốc hội khóa XVI và bầu cử đại biểu Hội đồng nhân dân các cấp nhiệm kỳ 2026 - 2031</t>
  </si>
  <si>
    <t>Triển khai đồng bộ, nề nếp</t>
  </si>
  <si>
    <t>Triển khai đồng bộ, hiệu quả công tác Khuyến nông</t>
  </si>
  <si>
    <t>Thực hiện hiệu quả, góp phần nâng cao năng suất sản xuất</t>
  </si>
  <si>
    <t>+ Hoạt động loa truyền thanh: 
đã phát sóng 96  lượt tin bài
+ Cổng thông tin điện tử: đã dăng tải 170  tin bài . Trong đó có các tin bài về Văn bản chỉ đạo, CCHC và tin bầu cử đại biểu Quốc hội khóa XVI và đại biểu Hội đồng nhân dân các cấp nhiệm kỳ 2026-2031.
 Ngoài ra còn đăng tải trên các trang mạng xã hội như zalo, facebook, youtube.</t>
  </si>
  <si>
    <t>- Tuyên truyền đậm nét các hoạt động trước, trong và sau dịp Tết Bính Ngọ năm 2026. 
- Tuyên truyền cuộc bầu cử đại biểu Quốc hội khóa XVI và bầu cử đại biểu Hội đồng nhân dân các cấp nhiệm kỳ 2026 - 2031. Hệ thống băng rôn, khẩu hiệu, pano, áp phích được bố trí  tại các tuyến đường, khu dân cư, trụ sở cơ quan, bảo đảm trang trọng, đúng quy định.
- Phối hợp tuyên truyền quảng bá di tích lịch sử văn hóa cấp quốc gia đền Kha Lâm, Tổ dân phố Kha Lâm 6</t>
  </si>
  <si>
    <t xml:space="preserve">Tổ chức các môn thi đấu thể thao chào mừng cuộc bầu cử đại biểu Quốc hội khoá XVI và bầu cử đại biểu Hội đồng nhân dân các cấp nhiệm kỳ 2026 - 2031; Mừng Đảng - Mừng Xuân Bính Ngọ năm 2026. </t>
  </si>
  <si>
    <t>Tổ chức thành công Giải thi đấu</t>
  </si>
  <si>
    <t>+ Giải Kéo co diễn ra vào ngày 28/02/2026;
+ Giải Bóng đá diễn ra vào ngày ngày 18/03/2026.
 + Giải Đua xe đạp diễn ra vào ngày 20/03/2026.</t>
  </si>
  <si>
    <t>Tham mưu Chủ tịch UBND phường, UBND phường các Quyết định giao chuẩn bị đầu tư, chủ đầu tư, quyết định chủ trương đầu tư các dự án đầu tư công năm 2026</t>
  </si>
  <si>
    <t>Các Quyết định</t>
  </si>
  <si>
    <t>Tháng 2/2025</t>
  </si>
  <si>
    <t>Trung tâm Dịch vụ hành chính công; Phòng Văn hóa - Xã hội; đơn vị tư vấn</t>
  </si>
  <si>
    <t>Chủ tịch UBND phường, UBND phường</t>
  </si>
  <si>
    <t>Quyết định 178, 179, 180, 181, 182, 183, 184, 185, 186, 187 ngày 23/01/2026; 364 ngày 30/01/2026; 165, 166, 167,… ngày 23/01/2026</t>
  </si>
  <si>
    <t>Tham mưu Chủ tịch UBND phường Quyết định ủy quyền nhiệm vụ chủ đầu tư 08 dự án đầu tư công do thành phố giao cho UBND phường tiếp nhận từ Ban Quản lý dự án khu vực Kiến An (cũ)</t>
  </si>
  <si>
    <t>Quyết định</t>
  </si>
  <si>
    <t>Tháng 2/2026</t>
  </si>
  <si>
    <t>Ban Quản lý dự án đầu tư xây dựng</t>
  </si>
  <si>
    <t>Chủ tịch UBND phường</t>
  </si>
  <si>
    <t>Quyết định 506/QĐ-UBND ngày 11/02/2026</t>
  </si>
  <si>
    <t xml:space="preserve">Tờ trình, dự thảo Nghị quyết về Kế hoạch đầu tư công phường năm 2026  trình HĐND phường </t>
  </si>
  <si>
    <t>Tờ trình, dự thảo Nghị quyết</t>
  </si>
  <si>
    <t>HĐND phường</t>
  </si>
  <si>
    <t>Tờ trình số 17/TTr-UBND ngày 10/2/2026 (kèm theo dự thảo NQ)</t>
  </si>
  <si>
    <t xml:space="preserve">Giao Kế hoạch đầu tư công phường năm 2026 </t>
  </si>
  <si>
    <t>UBND phường</t>
  </si>
  <si>
    <t>Quyết định 512/QĐ-UBND ngày 12/02/2026</t>
  </si>
  <si>
    <t>Giải phóng mặt bằng Dự án giáo dục FPT</t>
  </si>
  <si>
    <t>Các Quyết định PABT</t>
  </si>
  <si>
    <t>UBND phường + HĐ BT</t>
  </si>
  <si>
    <t>Giải phóng mặt bằng Dự án đường nối đường Nguyễn Lương Bằng và đường Trần Nhân Tông</t>
  </si>
  <si>
    <t>Giải phóng mặt bằng Dự án đường nối Quốc lộ 5 và Quốc lộ 10</t>
  </si>
  <si>
    <t>Các thông báo thu hồi đất</t>
  </si>
  <si>
    <t>Đảm bảo trật tự đường hè, an toàn giao thông; tăng cường công tác kiểm tra, giám sát, kịp thời phát hiện và xử lý nghiêm các trường hợp vi phạm phát sinh trên địa bàn</t>
  </si>
  <si>
    <t xml:space="preserve"> Số lượt ra quân: 36 lượt;  Thu giữ: 7 biển quảng cáo, 02 ô dù, 15 bàn, 38 ghế nhựa; Hướng dẫn tổ chức, cá nhân kinh doanh trên các tuyến phố chính để xe đạp, xe máy, xe mô tô, xe hai bánh trên vỉa hè. </t>
  </si>
  <si>
    <t>Quý 1</t>
  </si>
  <si>
    <t>Công an phường, các tổ dân phố</t>
  </si>
  <si>
    <t>Tham mưu UBND phường cấp Giấy chứng nhận quyền sử dụng đất, quyền sở hữu tài sản gắn liền với đất cho hộ gia đình, cá nhân.</t>
  </si>
  <si>
    <t>Giấy chứng nhận</t>
  </si>
  <si>
    <t>Thuế cơ sở 5 thành phố Hải Phòng, các tổ dân phố</t>
  </si>
  <si>
    <t>364 giấy chứng nhận</t>
  </si>
  <si>
    <t>Tham mưu UBND phường báo thống kê đất đai năm 2025</t>
  </si>
  <si>
    <t>Báo cáo thống kê, kèm các bảng biểu</t>
  </si>
  <si>
    <t>Báo cáo thống kê, kèm các bảng biểu điền trên phần mềm</t>
  </si>
  <si>
    <t>Tham mưu ban hành Quyết định cho thuê đất cho Công ty TNHH Giáo dục FPT</t>
  </si>
  <si>
    <t>Văn phòng ĐKĐĐ thành phố</t>
  </si>
  <si>
    <t xml:space="preserve">Quyết định số 592/QĐ-UBND ngày 04/3/2026 </t>
  </si>
  <si>
    <t>Tham mưu UBND phường cấp GPXD</t>
  </si>
  <si>
    <t>Giấy phép xây dựng</t>
  </si>
  <si>
    <t>Đã tham mưu cấp 65 GPXD ở mức độ trực tuyến toàn trình, đảm bảo tiến độ</t>
  </si>
  <si>
    <t>Thẩm định, tham mưu phê duyệt các dự án đầu tư công trên địa bàn phường năm 2026</t>
  </si>
  <si>
    <t>Hồ sơ dự án</t>
  </si>
  <si>
    <t>Đã thẩm định, tham mưu phê duyệt 10/14 dự án</t>
  </si>
  <si>
    <t>31/3/2026</t>
  </si>
  <si>
    <t>Đảm bảo đường thông, hè thoàng, không ùn tắc giao thông</t>
  </si>
  <si>
    <t>Xây dựng và triển khai Kế hoạch cải cách hành chính phường năm 2026</t>
  </si>
  <si>
    <t>Cả năm 2026</t>
  </si>
  <si>
    <t>Các cơ quan chuyên môn, Công an phường, Trung tâm Hành chính công, Trung tâm dịch vụ sự nghiệp công</t>
  </si>
  <si>
    <t>Công văn số 723/UBND-VHXH ngày 04/3/2026</t>
  </si>
  <si>
    <t>Trước ngày 10/3/2026</t>
  </si>
  <si>
    <t>Xây dựng và triển khai Kế hoạch chuyển đổi số năm 2026</t>
  </si>
  <si>
    <t>Xây dựng và triển khai Kế hoạch thực hiện NQ 57 năm 2026</t>
  </si>
  <si>
    <t>Quý I/2026</t>
  </si>
  <si>
    <t>Các cơ quan, đơn vị, Tổ dân phố</t>
  </si>
  <si>
    <t>Các cơ quan, đơn vị, Tổ dân phố; Tiểu Ban Quản lý đình</t>
  </si>
  <si>
    <t>Các cơ quan, đơn vị thuộc phường</t>
  </si>
  <si>
    <t>Xây dựng các văn bản triển khai công tác dân vận chính quyền, dân chủ cơ sở</t>
  </si>
  <si>
    <t>Xây dựng các văn bản triển khai thực hiện về Tiêu chuẩn chất lượng đo lường - quy trình ISO</t>
  </si>
  <si>
    <t>Sở y tế và các đơn vị liên quan</t>
  </si>
  <si>
    <t>- Quyết định số 56/QĐ-UBND ngày 12/01/2025;
- Tính đến ngày 10/3/2026, đã hoàn thành 18/37 nhiệm vụ đúng hạn trong Kế hoạch</t>
  </si>
  <si>
    <t>Kế hoạch; Báo cáo</t>
  </si>
  <si>
    <t>Quyết định, Kế hoạch; báo cáo</t>
  </si>
  <si>
    <r>
      <t>- Kế hoạch số 55/KH-UBND ngày 23/01/2026;
- Tính đến ngày 10/3/2026, đã hoàn thành 02 nhiệm vụ đúng hạn; 01 nhiệm vụ có thời hạn trong Quý I đang triển khai thực hiện</t>
    </r>
    <r>
      <rPr>
        <i/>
        <sz val="11"/>
        <color theme="1"/>
        <rFont val="Times New Roman"/>
        <family val="1"/>
      </rPr>
      <t xml:space="preserve"> (Xây dựng hồ sơ cấp độ an toàn thông tin mạng, trình Công an thành phố xem xét, phê duyệt)</t>
    </r>
  </si>
  <si>
    <r>
      <t xml:space="preserve">- Kế hoạch số 96/KH-UBND ngày 25/02/2026; 
- Hoàn thành 05 nhiệm vụ đúng hạn; 01 nhiệm vụ có thời hạn trong Quý I đang triển khai thực hiện </t>
    </r>
    <r>
      <rPr>
        <i/>
        <sz val="11"/>
        <color theme="1"/>
        <rFont val="Times New Roman"/>
        <family val="1"/>
      </rPr>
      <t>(Xây dựng hồ sơ cấp độ an toàn thông tin mạng, trình Công an thành phố xem xét, phê duyệt)</t>
    </r>
  </si>
  <si>
    <t>Kế hoạch; Công văn</t>
  </si>
  <si>
    <t>Tổ chức thành công các lễ hội, đảm bảo an ninh trật tự, an toàn xã hội tạo dư âm tốt trong Nhân dân</t>
  </si>
  <si>
    <t>Tổ chức  Lễ hội truyền thống di tích lịch sử văn hóa cấp quốc gia đền Kha Lâm - Kỷ niệm 768 năm ngày sinh Đức Bà Chiêu Chính Công Chúa - Đời trần; Lễ đón bằng xếp hạng di tích lịch sử cấp thành phố - Lễ hội truyền thống đình Đẩu Vũ và các lễ hội truyền thống trên địa bàn phường</t>
  </si>
  <si>
    <t>Tổ chức Hội nghị Cán bộ công chức phường Phù Liễn</t>
  </si>
  <si>
    <t>Tổ chức Hội nghị bảo đảm đúng quy định, dân chủ, công khai, đúng trình tự, nội dung theo quy định của pháp luật và hướng dẫn của cấp trên.</t>
  </si>
  <si>
    <t>Quyết định; Kế hoạch; Công văn</t>
  </si>
  <si>
    <t>- Kế hoạch số 79/KH-UBND ngày 12/02/2026; số 90/KH-UBND ngày 13/02/2026;
- Quyết định số 552/QĐ-UBND ngày 13/02/2026</t>
  </si>
  <si>
    <t xml:space="preserve"> Kế hoạch; Công văn</t>
  </si>
  <si>
    <t>Kế hoạch số 54/KH-UBND ngày 23/01/2026</t>
  </si>
  <si>
    <t>BHXH cơ sở Kiến An; Trung tâm Phục vụ hành chính công, Các Tổ dân phố</t>
  </si>
  <si>
    <t>Quyết định; Danh sách</t>
  </si>
  <si>
    <r>
      <t xml:space="preserve">- Ban hành Kế hoạch số 01/KH-UBND ngày 05/01/2026; Thông báo số 171/TB-UBND ngày 05/01/2026 về tiếp công dân của Chủ tịch UBND phường năm 2026;
</t>
    </r>
    <r>
      <rPr>
        <sz val="11"/>
        <rFont val="Times New Roman"/>
        <family val="1"/>
      </rPr>
      <t>- Tính đến ngày 10/3/2026, UBND phường có 01 đơn khiếu nại, không có đơn tố cáo thuộc thẩm quyền.</t>
    </r>
  </si>
  <si>
    <t>Quý I/2026, giá trị sản phẩm ngành nông, lâm nghiệp và thủy sản ước thực hiện 38.210 triệu đồng, đạt 28,1% kế hoạch giao, vượt kịch bản 0,2%.</t>
  </si>
  <si>
    <t xml:space="preserve">Quý I/2026, Giá trị sản phẩm ngành công nghiệp - xây dựng ước thực hiện 702.855,52 triệu đồng, đạt 25% kế hoạch giao, vượt kịch bản 4,33% </t>
  </si>
  <si>
    <t>Quý I/2026, Giá trị sản phẩm ngành dịch vụ ước thực hiện 573.580,65 triệu đồng, đạt 26,9% kế hoạch giao, vượt kịch bản 1,51%.</t>
  </si>
  <si>
    <t>Quý I/2026, giải ngân vốn đầu tư công ước thực hiện 27,68% kế hoạch giao, vượt kịch bản 2,68%</t>
  </si>
  <si>
    <t>Quý I/2026, số doanh nghiệp thành lập mới là 05 doanh nghiệp</t>
  </si>
  <si>
    <t>Quý I/2026, Số doanh nghiệp có hoạt động đổi mới sáng tạo tăng 2%</t>
  </si>
  <si>
    <t>Tính đến ngày 10/3/2026, trên địa bàn không có hộ nghèo</t>
  </si>
  <si>
    <t>Quý I/2026, thu ngân sách theo phân cấp nguồn thu ước thực hiện 105.879 triệu đồng, đạt 29,6% dự toán thành phố giao; vượt kịch bản 45,27%</t>
  </si>
  <si>
    <t>Quý I/2026, chi ngân sách ước thực hiện 86.450 triệu đồng, đạt 24,6% dự toán thành phố giao</t>
  </si>
  <si>
    <t>Các cơ quan, đon vị liên quan</t>
  </si>
  <si>
    <t>Ủy ban bầu cử</t>
  </si>
  <si>
    <t>Dự kiến hoàn thành trong Quý I</t>
  </si>
  <si>
    <t>Báo cáo kết quả thực hiện công tác CCHC nhà nước quý I năm 2026</t>
  </si>
  <si>
    <t>Tham mưu, xây dựng các văn bản tổ chức thực hiện công tác bầu cử Đại biểu Quốc hội khóa XVI và HĐND các cấp nhiệm kỳ 2026 - 2031</t>
  </si>
  <si>
    <t>Thực hiện tốt chế độ chính sách an sinh xã hội cho các đối tượng người có công và đối tượng bảo trợ xã hội trên địa bàn. Đặc biệt trong dịp Tết Nguyên đán Bính Ngọ năm 2026</t>
  </si>
  <si>
    <t>- Các Quyết định trợ cấp ưu đãi; trợ cấp xã hội; 
- Cấp thẻ BHYT cho các đối tượng;
- Tổ chức thăm hỏi, tặng quà cho các đối tượng chính sách và hộ có hoàn cảnh khó khăn trên địa bàn nhân dịp Tết Nguyên đán Bính Ngọ năm 2026, với tổng số tiền là 6.557.100.000 đồng, bảo đảm mọi đối tượng đều được quan tâm, động viên kịp thời trước thềm năm mới</t>
  </si>
  <si>
    <t>Quý I/2027</t>
  </si>
  <si>
    <t>Tham mưu xây dựng Đề án Đột phá phát triển giáo dục và đào tạo đến năm 2030, tầm nhìn đến năm 2035</t>
  </si>
  <si>
    <t>Các phòng, ban, đơn vị liên quan</t>
  </si>
  <si>
    <t>Dự thảo Đề án</t>
  </si>
  <si>
    <t>Thực hiện tốt công tác quản lý nhà nước trong lĩnh vực y tế, an toàn thực phẩm, giáo dục và đào tạo</t>
  </si>
  <si>
    <t>Làm tốt tốt công tác quản lý nhà nước trong lĩnh vực y tế, an toàn thực phẩm, giáo dục và đào tạo</t>
  </si>
  <si>
    <t>A</t>
  </si>
  <si>
    <t>CÁC DỰ ÁN XÂY DỰNG  NĂM 2026 (08 DỰ ÁN)</t>
  </si>
  <si>
    <t>Xây dựng tầng 3, tầng 4 nhà lớp học, chức năng 04 tầng Trường Tiểu học Ngọc Sơn và các hạng mục phụ trợ</t>
  </si>
  <si>
    <t>Phường Phù Liễn</t>
  </si>
  <si>
    <t>Xây lắp + Thiết bị</t>
  </si>
  <si>
    <t>Tư vấn</t>
  </si>
  <si>
    <t>Xây dựng nhà lớp học, chức năng và các hạng mục phụ trợ Trường Mầm non Hoa Mai</t>
  </si>
  <si>
    <t>Xây dựng phòng chức năng và một số hạng mục phụ trợ Trường Tiểu học Kim Đồng (tại cơ sở 2)</t>
  </si>
  <si>
    <t>Xây dựng nhà đa năng Trường THCS Bắc Hà và một số hạng mục phụ trợ</t>
  </si>
  <si>
    <t xml:space="preserve">Cải tạo một số nhà văn hóa trên địa bàn phường </t>
  </si>
  <si>
    <t>Xây lắp</t>
  </si>
  <si>
    <t>Cải tạo, nâng cấp ngõ 26 Trần Nhân Tông</t>
  </si>
  <si>
    <t>Cải tạo, nâng cấp đường vào Bệnh viện Phổi Hải Phòng</t>
  </si>
  <si>
    <t xml:space="preserve">Cải tạo, nâng cấp đường Khúc trì, vườn hoa tại khu vực Trường Mầm non Hướng Dương cũ và ngõ 41 đường Khúc Trì </t>
  </si>
  <si>
    <t>B</t>
  </si>
  <si>
    <t>DỰ ÁN ĐẤU GIÁ QUYỀN SỬ DỤNG ĐẤT (06 DỰ ÁN)</t>
  </si>
  <si>
    <t xml:space="preserve">Đấu giá đất xen kẹt tại đường Khúc Trì, giáp Trường Mầm non Hướng Dương </t>
  </si>
  <si>
    <t>Đấu giá đất xen kẹt tại khu đất tại ngõ 63 Trần Tất Văn</t>
  </si>
  <si>
    <t>Đấu giá đất xen kẹt tại vị trí 1 đường Trần Nhội,tại vị trí 2 đường Trần Nhội, Tổ dân phố Đẩu Phượng 1</t>
  </si>
  <si>
    <t>Đang hoàn thiện các thủ tục về đầu tư</t>
  </si>
  <si>
    <t>Đấu giá đất xen kẹt tại đường Quy Tức, Tổ dân phố Kiến Thiết</t>
  </si>
  <si>
    <t>Đấu giá đất xen kẹt tại đường Tô Phong, Tổ dân phố Đẩu Sơn 1</t>
  </si>
  <si>
    <t>Đấu giá đất xen kẹt tại đường Lệ Tảo, Tổ dân phố Lệ Tảo 3</t>
  </si>
  <si>
    <t>C</t>
  </si>
  <si>
    <t>CÁC DỰ ÁN CHUYỂN TIẾP THÀNH PHỐ</t>
  </si>
  <si>
    <t>Đường nối đường Nguyễn Lương Bằng với đường Trần Nhân Tông, quận Kiến An</t>
  </si>
  <si>
    <t>Dự án đã giải ngân đến 95% chờ quyết toán</t>
  </si>
  <si>
    <t xml:space="preserve">Khối lượng đạt 97%. Tuy nhiên đến nay nhà thầu Công ty Trường Sinh vẫn đang thi công lát vỉa hè, hoàn thiện hệ thống điện chiếu sáng và cắm biển báo </t>
  </si>
  <si>
    <t>Xây dựng hệ thống thoát nước từ đường Phan Đăng Lưu qua đường Hoàng Quốc Việt ra sông Lạch Tray</t>
  </si>
  <si>
    <t>Hiện nay dự án đã thi công xong. Tuy nhiên dự án đã hết thời gian thực hiện, nên đang điều chỉnh thời gian thực hiện dự án để hoàn thiện công tác chấp thuận nghiệm thu và quyết toán dự án. Thời gian dự kiến hoàn thành dự án tháng 4/2026</t>
  </si>
  <si>
    <t>Xây dựng nhà lớp học, chức năng 02 tầng trên móng 04 tầng Trường Tiểu học Ngọc Sơn và các hạng mục phụ trợ</t>
  </si>
  <si>
    <t>Hiện nay dự án đã thi công xong. Đang hoàn thiện hồ sơ để hoàn thiện công tác chấp thuận nghiệm thu và quyết toán dự án. Thời gian dự kiến hoàn thành dự án tháng 3/2026</t>
  </si>
  <si>
    <t>Mở rộng, nâng cấp hạ tầng giao thông tại nút giao thông ngã 5 Kiến An đoạn từ đường Trần Tất Văn đến đường Nguyễn Lương Bằng, quận Kiến An</t>
  </si>
  <si>
    <t>Hiện nay dự án đã thi công xong. Đang hoàn thiện hồ sơ công tác giải phóng mặt bằng và quyết toán dự án. Thời gian dự kiến hoàn thành dự án tháng 3/2026</t>
  </si>
  <si>
    <t>Đầu tư cải tạo, nâng cấp ngõ 243 đường Hoàng Quốc Việt, phường Ngọc Sơn (đoạn từ đường Hoàng Quốc Việt đến phố Khúc Trì)</t>
  </si>
  <si>
    <t>Khối lượng đạt 95%. Tuy nhiên dự án đã hết thời gian thực hiện, nên đang điều chỉnh thời gian thực hiện dự án để hoàn thiện công tác chấp thuận nghiệm thu và quyết toán dự án. Thời gian dự kiến hoàn thành dự án tháng 4/2026</t>
  </si>
  <si>
    <t>Cải tạo, nâng cấp đường Đồng Quy, phường Bắc Hà</t>
  </si>
  <si>
    <t>Khối lượng đạt 95%. Đang hoàn thiện hồ sơ để làm chấp thuận nghiệm thu dự án và quyết toán dự án. Thời gian dự kiến hoàn thiện trong tháng 4/2026</t>
  </si>
  <si>
    <t>Cải tạo, nâng cấp đường Đẩu Phượng, phường Văn Đẩu</t>
  </si>
  <si>
    <t>Dự án đã hoàn thành. Hiện nay đang làm công tác chấp thuận nghiệm thu và quyết toán dự án. Thời gian dự kiến hoàn thành tháng 3/2026</t>
  </si>
  <si>
    <t>Cải tạo, nâng cấp đường Trần Nhội, phường Văn Đẩu</t>
  </si>
  <si>
    <r>
      <t xml:space="preserve">PHỤ LỤC 1
NHIỆM VỤ TRỌNG TÂM CỦA CÁC PHÒNG, ĐƠN VỊ TRONG QUÝ I NĂM 2026
</t>
    </r>
    <r>
      <rPr>
        <i/>
        <sz val="14"/>
        <color theme="1"/>
        <rFont val="Times New Roman"/>
        <family val="1"/>
      </rPr>
      <t>(Ban hành kèm theo Báo cáo số 103/BC-UBND ngày 12/3/2026 của UBND phường Phù Liễn)</t>
    </r>
  </si>
  <si>
    <r>
      <t xml:space="preserve">PHỤ LỤC 2
DỰ KIẾN TIẾN ĐỘ THỰC HIỆN MỘT SỐ DỰ ÁN TRỌNG ĐIỂM NĂM 2026
</t>
    </r>
    <r>
      <rPr>
        <i/>
        <sz val="14"/>
        <color theme="1"/>
        <rFont val="Times New Roman"/>
        <family val="1"/>
      </rPr>
      <t>(Ban hành kèm theo Báo cáo số 103/BC-UBND ngày 12/3/2026 của UBND phường Phù Liễn)</t>
    </r>
  </si>
  <si>
    <r>
      <t xml:space="preserve">PHỤ LỤC 3
 KỊCH BẢN THỰC HIỆN CÁC CHỈ TIÊU KINH TẾ - XÃ HỘI CHỦ YẾU NĂM 2026
</t>
    </r>
    <r>
      <rPr>
        <i/>
        <sz val="14"/>
        <color theme="1"/>
        <rFont val="Times New Roman"/>
        <family val="1"/>
      </rPr>
      <t>(Ban hành kèm theo Báo cáo số 103/BC-UBND ngày 12/3/2026 của UBND phường Phù Liễn)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</si>
</sst>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 #,##0\ _₫_-;\-* #,##0\ _₫_-;_-* &quot;-&quot;??\ _₫_-;_-@_-"/>
    <numFmt numFmtId="166" formatCode="#,##0.000"/>
  </numFmts>
  <fonts count="22" x14ac:knownFonts="1">
    <font>
      <sz val="11"/>
      <color theme="1"/>
      <name val="Calibri"/>
      <family val="2"/>
      <scheme val="minor"/>
    </font>
    <font>
      <b/>
      <sz val="11"/>
      <color theme="1"/>
      <name val="Times New Roman"/>
      <family val="1"/>
    </font>
    <font>
      <b/>
      <sz val="13"/>
      <color theme="1"/>
      <name val="Times New Roman"/>
      <family val="1"/>
    </font>
    <font>
      <sz val="11"/>
      <color theme="1"/>
      <name val="Times New Roman"/>
      <family val="1"/>
    </font>
    <font>
      <sz val="14"/>
      <color theme="1"/>
      <name val="Times New Roman"/>
      <family val="1"/>
    </font>
    <font>
      <b/>
      <sz val="15"/>
      <color theme="1"/>
      <name val="Times New Roman"/>
      <family val="1"/>
    </font>
    <font>
      <b/>
      <sz val="14"/>
      <color theme="1"/>
      <name val="Times New Roman"/>
      <family val="1"/>
    </font>
    <font>
      <i/>
      <sz val="14"/>
      <color theme="1"/>
      <name val="Times New Roman"/>
      <family val="1"/>
    </font>
    <font>
      <sz val="11"/>
      <color theme="1"/>
      <name val="Calibri"/>
      <family val="2"/>
      <scheme val="minor"/>
    </font>
    <font>
      <b/>
      <sz val="10.5"/>
      <color theme="1"/>
      <name val="Times New Roman"/>
      <family val="1"/>
    </font>
    <font>
      <sz val="10.5"/>
      <color theme="1"/>
      <name val="Times New Roman"/>
      <family val="1"/>
    </font>
    <font>
      <sz val="10.5"/>
      <color rgb="FF000000"/>
      <name val="Times New Roman"/>
      <family val="1"/>
    </font>
    <font>
      <i/>
      <sz val="10.5"/>
      <color theme="1"/>
      <name val="Times New Roman"/>
      <family val="1"/>
    </font>
    <font>
      <b/>
      <sz val="11"/>
      <color theme="1"/>
      <name val="Times New Roman"/>
      <family val="1"/>
      <charset val="163"/>
    </font>
    <font>
      <b/>
      <sz val="11"/>
      <name val="Times New Roman"/>
      <family val="1"/>
    </font>
    <font>
      <sz val="11"/>
      <name val="Times New Roman"/>
      <family val="1"/>
    </font>
    <font>
      <i/>
      <sz val="11"/>
      <color theme="1"/>
      <name val="Times New Roman"/>
      <family val="1"/>
    </font>
    <font>
      <b/>
      <sz val="11"/>
      <color theme="3"/>
      <name val="Calibri"/>
      <family val="2"/>
      <scheme val="minor"/>
    </font>
    <font>
      <sz val="10.5"/>
      <name val="Times New Roman"/>
      <family val="1"/>
    </font>
    <font>
      <b/>
      <sz val="10.5"/>
      <color rgb="FF000000"/>
      <name val="Times New Roman"/>
      <family val="1"/>
    </font>
    <font>
      <b/>
      <sz val="11"/>
      <color rgb="FF000000"/>
      <name val="Times New Roman"/>
      <family val="1"/>
    </font>
    <font>
      <sz val="11"/>
      <color indexed="8"/>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3">
    <xf numFmtId="0" fontId="0" fillId="0" borderId="0"/>
    <xf numFmtId="43" fontId="8" fillId="0" borderId="0" applyFont="0" applyFill="0" applyBorder="0" applyAlignment="0" applyProtection="0"/>
    <xf numFmtId="0" fontId="17" fillId="0" borderId="0" applyNumberFormat="0" applyFill="0" applyBorder="0" applyAlignment="0" applyProtection="0"/>
  </cellStyleXfs>
  <cellXfs count="135">
    <xf numFmtId="0" fontId="0" fillId="0" borderId="0" xfId="0"/>
    <xf numFmtId="0" fontId="3" fillId="0" borderId="5" xfId="0" applyFont="1" applyBorder="1" applyAlignment="1">
      <alignment wrapText="1"/>
    </xf>
    <xf numFmtId="0" fontId="3" fillId="0" borderId="0" xfId="0" applyFont="1"/>
    <xf numFmtId="0" fontId="1" fillId="0" borderId="5" xfId="0" applyFont="1" applyBorder="1" applyAlignment="1">
      <alignment horizontal="center" vertical="center" wrapText="1"/>
    </xf>
    <xf numFmtId="0" fontId="3" fillId="0" borderId="0" xfId="0" applyFont="1" applyAlignment="1">
      <alignment vertical="top"/>
    </xf>
    <xf numFmtId="0" fontId="5" fillId="0" borderId="0" xfId="0" applyFont="1" applyAlignment="1">
      <alignment vertical="top"/>
    </xf>
    <xf numFmtId="0" fontId="3" fillId="0" borderId="5" xfId="0" applyFont="1" applyBorder="1" applyAlignment="1">
      <alignment vertical="center" wrapText="1"/>
    </xf>
    <xf numFmtId="0" fontId="1"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3" fillId="0" borderId="5" xfId="0" quotePrefix="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wrapText="1"/>
    </xf>
    <xf numFmtId="0" fontId="1"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wrapText="1"/>
    </xf>
    <xf numFmtId="14" fontId="3" fillId="0" borderId="5" xfId="0" applyNumberFormat="1" applyFont="1" applyBorder="1" applyAlignment="1">
      <alignment horizontal="center" vertical="center" wrapText="1"/>
    </xf>
    <xf numFmtId="0" fontId="10" fillId="0" borderId="0" xfId="0" applyFont="1"/>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164" fontId="11" fillId="0" borderId="5" xfId="1" applyNumberFormat="1" applyFont="1" applyBorder="1" applyAlignment="1">
      <alignment horizontal="right" vertical="center" wrapText="1"/>
    </xf>
    <xf numFmtId="3" fontId="10" fillId="0" borderId="3" xfId="0" applyNumberFormat="1" applyFont="1" applyBorder="1" applyAlignment="1">
      <alignment horizontal="right" vertical="center" wrapText="1"/>
    </xf>
    <xf numFmtId="3" fontId="10" fillId="0" borderId="5" xfId="0" applyNumberFormat="1" applyFont="1" applyBorder="1" applyAlignment="1">
      <alignment horizontal="right" vertical="center" wrapText="1"/>
    </xf>
    <xf numFmtId="49" fontId="10" fillId="0" borderId="6" xfId="0" quotePrefix="1" applyNumberFormat="1" applyFont="1" applyBorder="1" applyAlignment="1">
      <alignment horizontal="right" vertical="center" wrapText="1"/>
    </xf>
    <xf numFmtId="0" fontId="10" fillId="0" borderId="3" xfId="0" applyFont="1" applyBorder="1" applyAlignment="1">
      <alignment horizontal="right" vertical="center" wrapText="1"/>
    </xf>
    <xf numFmtId="0" fontId="10" fillId="0" borderId="5" xfId="0" applyFont="1" applyBorder="1" applyAlignment="1">
      <alignment horizontal="right" vertical="center" wrapText="1"/>
    </xf>
    <xf numFmtId="49" fontId="10" fillId="0" borderId="6" xfId="0" applyNumberFormat="1" applyFont="1" applyBorder="1" applyAlignment="1">
      <alignment horizontal="right" vertical="center" wrapText="1"/>
    </xf>
    <xf numFmtId="49" fontId="10" fillId="0" borderId="2" xfId="0" applyNumberFormat="1" applyFont="1" applyBorder="1" applyAlignment="1">
      <alignment horizontal="right" vertical="center" wrapText="1"/>
    </xf>
    <xf numFmtId="0" fontId="10" fillId="0" borderId="2" xfId="0" applyFont="1" applyBorder="1" applyAlignment="1">
      <alignment horizontal="center" vertical="center" wrapText="1"/>
    </xf>
    <xf numFmtId="0" fontId="10" fillId="0" borderId="3" xfId="0" quotePrefix="1" applyFont="1" applyBorder="1" applyAlignment="1">
      <alignment horizontal="right" vertical="center" wrapText="1"/>
    </xf>
    <xf numFmtId="0" fontId="10" fillId="0" borderId="5" xfId="0" quotePrefix="1" applyFont="1" applyBorder="1" applyAlignment="1">
      <alignment horizontal="right" vertical="center" wrapText="1"/>
    </xf>
    <xf numFmtId="0" fontId="10" fillId="0" borderId="5" xfId="0" quotePrefix="1" applyFont="1" applyBorder="1" applyAlignment="1">
      <alignment horizontal="center" vertical="center" wrapText="1"/>
    </xf>
    <xf numFmtId="0" fontId="10" fillId="0" borderId="0" xfId="0" applyFont="1" applyAlignment="1">
      <alignment wrapText="1"/>
    </xf>
    <xf numFmtId="0" fontId="1" fillId="0" borderId="5" xfId="0" applyFont="1" applyBorder="1" applyAlignment="1">
      <alignment vertical="center" wrapText="1"/>
    </xf>
    <xf numFmtId="0" fontId="3" fillId="0" borderId="5" xfId="0" quotePrefix="1" applyFont="1" applyBorder="1" applyAlignment="1">
      <alignment horizontal="left" vertical="center" wrapText="1"/>
    </xf>
    <xf numFmtId="0" fontId="9" fillId="0" borderId="3" xfId="0" applyFont="1" applyBorder="1" applyAlignment="1">
      <alignment horizontal="center" vertical="center" wrapText="1"/>
    </xf>
    <xf numFmtId="165" fontId="1" fillId="0" borderId="5" xfId="1"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0" fontId="13" fillId="0" borderId="0" xfId="0" applyFont="1"/>
    <xf numFmtId="49" fontId="3" fillId="0" borderId="6" xfId="0" quotePrefix="1" applyNumberFormat="1" applyFont="1" applyBorder="1" applyAlignment="1">
      <alignment horizontal="right" vertical="center" wrapText="1"/>
    </xf>
    <xf numFmtId="0" fontId="3" fillId="0" borderId="3" xfId="0" applyFont="1" applyBorder="1" applyAlignment="1">
      <alignment horizontal="right" vertical="center" wrapText="1"/>
    </xf>
    <xf numFmtId="0" fontId="3" fillId="0" borderId="5" xfId="0" applyFont="1" applyBorder="1" applyAlignment="1">
      <alignment horizontal="right" vertical="center" wrapText="1"/>
    </xf>
    <xf numFmtId="49" fontId="10" fillId="0" borderId="12" xfId="0" applyNumberFormat="1" applyFont="1" applyBorder="1" applyAlignment="1">
      <alignment horizontal="right" vertical="center" wrapText="1"/>
    </xf>
    <xf numFmtId="0" fontId="3" fillId="0" borderId="10"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10" fillId="0" borderId="4" xfId="0" quotePrefix="1" applyFont="1" applyBorder="1" applyAlignment="1">
      <alignment horizontal="right" vertical="center" wrapText="1"/>
    </xf>
    <xf numFmtId="0" fontId="10" fillId="0" borderId="4" xfId="0" quotePrefix="1" applyFont="1" applyBorder="1" applyAlignment="1">
      <alignment horizontal="center" vertical="center" wrapText="1"/>
    </xf>
    <xf numFmtId="49" fontId="3" fillId="0" borderId="2" xfId="0" quotePrefix="1" applyNumberFormat="1" applyFont="1" applyBorder="1" applyAlignment="1">
      <alignment horizontal="right" vertical="center" wrapText="1"/>
    </xf>
    <xf numFmtId="0" fontId="1" fillId="0" borderId="5" xfId="0" applyFont="1" applyBorder="1" applyAlignment="1">
      <alignment wrapText="1"/>
    </xf>
    <xf numFmtId="3" fontId="1" fillId="2" borderId="5" xfId="0" applyNumberFormat="1" applyFont="1" applyFill="1" applyBorder="1" applyAlignment="1">
      <alignment horizontal="center" vertical="center" wrapText="1"/>
    </xf>
    <xf numFmtId="3" fontId="1" fillId="2" borderId="5" xfId="0" applyNumberFormat="1" applyFont="1" applyFill="1" applyBorder="1" applyAlignment="1">
      <alignment horizontal="left" vertical="center" wrapText="1"/>
    </xf>
    <xf numFmtId="166" fontId="1" fillId="2" borderId="5" xfId="0" applyNumberFormat="1" applyFont="1" applyFill="1" applyBorder="1" applyAlignment="1">
      <alignment vertical="center" wrapText="1"/>
    </xf>
    <xf numFmtId="3" fontId="1" fillId="2" borderId="5" xfId="0" applyNumberFormat="1" applyFont="1" applyFill="1" applyBorder="1" applyAlignment="1">
      <alignment vertical="center" wrapText="1"/>
    </xf>
    <xf numFmtId="3" fontId="3" fillId="2" borderId="5" xfId="0" applyNumberFormat="1" applyFont="1" applyFill="1" applyBorder="1" applyAlignment="1">
      <alignment horizontal="center" vertical="center" wrapText="1"/>
    </xf>
    <xf numFmtId="166" fontId="3" fillId="2" borderId="5" xfId="0" applyNumberFormat="1" applyFont="1" applyFill="1" applyBorder="1" applyAlignment="1">
      <alignment vertical="center" wrapText="1"/>
    </xf>
    <xf numFmtId="3" fontId="3" fillId="2" borderId="5" xfId="0" applyNumberFormat="1" applyFont="1" applyFill="1" applyBorder="1" applyAlignment="1">
      <alignment vertical="center" wrapText="1"/>
    </xf>
    <xf numFmtId="3" fontId="14" fillId="2" borderId="5" xfId="0" applyNumberFormat="1" applyFont="1" applyFill="1" applyBorder="1" applyAlignment="1">
      <alignment horizontal="center" vertical="center" wrapText="1"/>
    </xf>
    <xf numFmtId="166" fontId="14" fillId="2" borderId="5" xfId="0" applyNumberFormat="1" applyFont="1" applyFill="1" applyBorder="1" applyAlignment="1">
      <alignment vertical="center" wrapText="1"/>
    </xf>
    <xf numFmtId="3" fontId="14" fillId="2" borderId="5" xfId="0" applyNumberFormat="1" applyFont="1" applyFill="1" applyBorder="1" applyAlignment="1">
      <alignment vertical="center" wrapText="1"/>
    </xf>
    <xf numFmtId="3" fontId="1" fillId="2" borderId="5" xfId="0" applyNumberFormat="1" applyFont="1" applyFill="1" applyBorder="1" applyAlignment="1">
      <alignment horizontal="right" vertical="center" wrapText="1"/>
    </xf>
    <xf numFmtId="4" fontId="15"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3" fontId="15" fillId="0" borderId="5" xfId="0" applyNumberFormat="1" applyFont="1" applyBorder="1" applyAlignment="1">
      <alignment horizontal="right" vertical="center" wrapText="1"/>
    </xf>
    <xf numFmtId="3" fontId="1" fillId="0" borderId="5" xfId="0" applyNumberFormat="1" applyFont="1" applyBorder="1" applyAlignment="1">
      <alignment horizontal="center" vertical="center" wrapText="1"/>
    </xf>
    <xf numFmtId="165" fontId="1" fillId="0" borderId="5" xfId="1" applyNumberFormat="1" applyFont="1" applyBorder="1" applyAlignment="1">
      <alignment vertical="center" wrapText="1"/>
    </xf>
    <xf numFmtId="165" fontId="3" fillId="0" borderId="5" xfId="1" applyNumberFormat="1" applyFont="1" applyBorder="1" applyAlignment="1">
      <alignment vertical="center" wrapText="1"/>
    </xf>
    <xf numFmtId="3" fontId="14" fillId="0" borderId="5" xfId="0" applyNumberFormat="1" applyFont="1" applyBorder="1" applyAlignment="1">
      <alignment vertical="center" wrapText="1"/>
    </xf>
    <xf numFmtId="3" fontId="1" fillId="0" borderId="5" xfId="0" applyNumberFormat="1" applyFont="1" applyBorder="1" applyAlignment="1">
      <alignment wrapText="1"/>
    </xf>
    <xf numFmtId="165" fontId="3" fillId="0" borderId="5" xfId="1" applyNumberFormat="1" applyFont="1" applyBorder="1" applyAlignment="1">
      <alignment wrapText="1"/>
    </xf>
    <xf numFmtId="49" fontId="10" fillId="0" borderId="0" xfId="0" quotePrefix="1" applyNumberFormat="1" applyFont="1" applyAlignment="1">
      <alignment horizontal="right" vertical="center" wrapText="1"/>
    </xf>
    <xf numFmtId="0" fontId="10" fillId="0" borderId="14" xfId="0" quotePrefix="1" applyFont="1" applyBorder="1" applyAlignment="1">
      <alignment horizontal="right" vertical="center" wrapText="1"/>
    </xf>
    <xf numFmtId="49" fontId="10" fillId="0" borderId="13" xfId="0" applyNumberFormat="1" applyFont="1" applyBorder="1" applyAlignment="1">
      <alignment horizontal="right" vertical="center" wrapText="1"/>
    </xf>
    <xf numFmtId="0" fontId="10" fillId="0" borderId="11" xfId="0" applyFont="1" applyBorder="1" applyAlignment="1">
      <alignment horizontal="right" vertical="center" wrapText="1"/>
    </xf>
    <xf numFmtId="0" fontId="9" fillId="0" borderId="1" xfId="0" applyFont="1" applyBorder="1" applyAlignment="1">
      <alignment horizontal="center" vertical="center" wrapText="1"/>
    </xf>
    <xf numFmtId="0" fontId="3" fillId="0" borderId="3" xfId="0" quotePrefix="1" applyFont="1" applyBorder="1" applyAlignment="1">
      <alignment horizontal="right" vertical="center" wrapText="1"/>
    </xf>
    <xf numFmtId="0" fontId="3" fillId="0" borderId="5" xfId="0" quotePrefix="1" applyFont="1" applyBorder="1" applyAlignment="1">
      <alignment horizontal="right" vertical="center" wrapText="1"/>
    </xf>
    <xf numFmtId="0" fontId="18" fillId="0" borderId="5" xfId="0" applyFont="1" applyBorder="1" applyAlignment="1">
      <alignment vertical="center" wrapText="1"/>
    </xf>
    <xf numFmtId="0" fontId="3" fillId="0" borderId="1" xfId="0" quotePrefix="1" applyFont="1" applyBorder="1" applyAlignment="1">
      <alignment horizontal="right" vertical="center" wrapText="1"/>
    </xf>
    <xf numFmtId="9" fontId="3" fillId="0" borderId="1" xfId="0" quotePrefix="1" applyNumberFormat="1" applyFont="1" applyBorder="1" applyAlignment="1">
      <alignment horizontal="center" vertical="center" wrapText="1"/>
    </xf>
    <xf numFmtId="164" fontId="19" fillId="0" borderId="5" xfId="1" applyNumberFormat="1" applyFont="1" applyBorder="1" applyAlignment="1">
      <alignment horizontal="right" vertical="center" wrapText="1"/>
    </xf>
    <xf numFmtId="0" fontId="19" fillId="0" borderId="5" xfId="0" applyFont="1" applyBorder="1" applyAlignment="1">
      <alignment horizontal="right" vertical="center" wrapText="1"/>
    </xf>
    <xf numFmtId="0" fontId="20" fillId="0" borderId="5" xfId="0" applyFont="1" applyBorder="1" applyAlignment="1">
      <alignment horizontal="right" vertical="center" wrapText="1"/>
    </xf>
    <xf numFmtId="0" fontId="20" fillId="0" borderId="1" xfId="0" applyFont="1" applyBorder="1" applyAlignment="1">
      <alignment horizontal="right" vertical="center" wrapText="1"/>
    </xf>
    <xf numFmtId="0" fontId="1" fillId="0" borderId="5" xfId="0" applyFont="1" applyBorder="1" applyAlignment="1">
      <alignment horizontal="right" vertical="center" wrapText="1"/>
    </xf>
    <xf numFmtId="0" fontId="19" fillId="0" borderId="7" xfId="0" applyFont="1" applyBorder="1" applyAlignment="1">
      <alignment horizontal="right" vertical="center" wrapText="1"/>
    </xf>
    <xf numFmtId="0" fontId="19" fillId="0" borderId="4" xfId="0" applyFont="1" applyBorder="1" applyAlignment="1">
      <alignment horizontal="right" vertical="center" wrapText="1"/>
    </xf>
    <xf numFmtId="0" fontId="19" fillId="0" borderId="5" xfId="0" applyFont="1" applyBorder="1" applyAlignment="1">
      <alignment horizontal="center" vertical="center" wrapText="1"/>
    </xf>
    <xf numFmtId="0" fontId="1" fillId="0" borderId="0" xfId="0" applyFont="1"/>
    <xf numFmtId="0" fontId="0" fillId="0" borderId="5" xfId="0" quotePrefix="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5" xfId="2" applyNumberFormat="1" applyFont="1" applyBorder="1" applyAlignment="1">
      <alignment horizontal="center" vertical="center" wrapText="1"/>
    </xf>
    <xf numFmtId="0" fontId="15" fillId="0" borderId="0" xfId="0" applyFont="1" applyAlignment="1">
      <alignment wrapText="1"/>
    </xf>
    <xf numFmtId="49" fontId="15" fillId="0" borderId="5" xfId="0" quotePrefix="1" applyNumberFormat="1" applyFont="1" applyBorder="1" applyAlignment="1">
      <alignment horizontal="center" vertical="center" wrapText="1"/>
    </xf>
    <xf numFmtId="0" fontId="21" fillId="0" borderId="5" xfId="0" applyFont="1" applyBorder="1" applyAlignment="1">
      <alignment horizontal="left" vertical="center" wrapText="1"/>
    </xf>
    <xf numFmtId="14" fontId="21" fillId="0" borderId="5" xfId="0" applyNumberFormat="1" applyFont="1" applyBorder="1" applyAlignment="1">
      <alignment horizontal="left" vertical="center" wrapText="1"/>
    </xf>
    <xf numFmtId="0" fontId="21" fillId="0" borderId="5" xfId="0" applyFont="1" applyBorder="1" applyAlignment="1">
      <alignment horizontal="center" vertical="center" wrapText="1"/>
    </xf>
    <xf numFmtId="2" fontId="3" fillId="0" borderId="5" xfId="0" applyNumberFormat="1" applyFont="1" applyBorder="1" applyAlignment="1">
      <alignment horizontal="center" vertical="center" wrapText="1"/>
    </xf>
    <xf numFmtId="9" fontId="3" fillId="0" borderId="5" xfId="0" quotePrefix="1"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3" fontId="10" fillId="2" borderId="3" xfId="0" applyNumberFormat="1" applyFont="1" applyFill="1" applyBorder="1" applyAlignment="1">
      <alignment horizontal="right" vertical="center" wrapText="1"/>
    </xf>
    <xf numFmtId="3" fontId="10" fillId="2" borderId="5" xfId="0" applyNumberFormat="1" applyFont="1" applyFill="1" applyBorder="1" applyAlignment="1">
      <alignment horizontal="right" vertical="center" wrapText="1"/>
    </xf>
    <xf numFmtId="0" fontId="3" fillId="0" borderId="5" xfId="0" applyFont="1" applyBorder="1" applyAlignment="1">
      <alignment horizontal="center" vertical="center"/>
    </xf>
    <xf numFmtId="0" fontId="1" fillId="0" borderId="5" xfId="0" applyFont="1" applyBorder="1" applyAlignment="1">
      <alignment horizontal="center" vertical="center" wrapText="1"/>
    </xf>
    <xf numFmtId="0" fontId="2" fillId="0" borderId="0" xfId="0" applyFont="1" applyAlignment="1">
      <alignment horizontal="center" vertical="top" wrapText="1"/>
    </xf>
    <xf numFmtId="0" fontId="6"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0" borderId="0" xfId="0" applyFont="1" applyAlignment="1">
      <alignment horizontal="center" vertical="top" wrapText="1"/>
    </xf>
    <xf numFmtId="0" fontId="6"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5"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top"/>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 fillId="0" borderId="0" xfId="0" applyFont="1" applyAlignment="1">
      <alignment horizontal="center" vertical="top"/>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0" xfId="0" quotePrefix="1" applyFont="1" applyBorder="1" applyAlignment="1">
      <alignment horizontal="center" vertical="center" wrapText="1"/>
    </xf>
  </cellXfs>
  <cellStyles count="3">
    <cellStyle name="Comma" xfId="1" builtinId="3"/>
    <cellStyle name="Heading 4" xfId="2"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447675</xdr:colOff>
      <xdr:row>0</xdr:row>
      <xdr:rowOff>438150</xdr:rowOff>
    </xdr:from>
    <xdr:to>
      <xdr:col>1</xdr:col>
      <xdr:colOff>1095375</xdr:colOff>
      <xdr:row>0</xdr:row>
      <xdr:rowOff>438150</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809625" y="43815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666750</xdr:colOff>
      <xdr:row>0</xdr:row>
      <xdr:rowOff>447675</xdr:rowOff>
    </xdr:from>
    <xdr:to>
      <xdr:col>6</xdr:col>
      <xdr:colOff>2000250</xdr:colOff>
      <xdr:row>0</xdr:row>
      <xdr:rowOff>447675</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5715000" y="447675"/>
          <a:ext cx="2181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645583</xdr:colOff>
      <xdr:row>1</xdr:row>
      <xdr:rowOff>867833</xdr:rowOff>
    </xdr:from>
    <xdr:to>
      <xdr:col>5</xdr:col>
      <xdr:colOff>814917</xdr:colOff>
      <xdr:row>1</xdr:row>
      <xdr:rowOff>867833</xdr:rowOff>
    </xdr:to>
    <xdr:cxnSp macro="">
      <xdr:nvCxnSpPr>
        <xdr:cNvPr id="3" name="Straight Connector 2"/>
        <xdr:cNvCxnSpPr/>
      </xdr:nvCxnSpPr>
      <xdr:spPr>
        <a:xfrm>
          <a:off x="3937000" y="1746250"/>
          <a:ext cx="192616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1143000</xdr:colOff>
      <xdr:row>1</xdr:row>
      <xdr:rowOff>190500</xdr:rowOff>
    </xdr:from>
    <xdr:to>
      <xdr:col>1</xdr:col>
      <xdr:colOff>1790700</xdr:colOff>
      <xdr:row>1</xdr:row>
      <xdr:rowOff>190500</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1438275" y="43815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133350</xdr:colOff>
      <xdr:row>1</xdr:row>
      <xdr:rowOff>228600</xdr:rowOff>
    </xdr:from>
    <xdr:to>
      <xdr:col>8</xdr:col>
      <xdr:colOff>866775</xdr:colOff>
      <xdr:row>1</xdr:row>
      <xdr:rowOff>228600</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6200775" y="476250"/>
          <a:ext cx="2085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47625</xdr:colOff>
      <xdr:row>2</xdr:row>
      <xdr:rowOff>771525</xdr:rowOff>
    </xdr:from>
    <xdr:to>
      <xdr:col>5</xdr:col>
      <xdr:colOff>438150</xdr:colOff>
      <xdr:row>2</xdr:row>
      <xdr:rowOff>771525</xdr:rowOff>
    </xdr:to>
    <xdr:cxnSp macro="">
      <xdr:nvCxnSpPr>
        <xdr:cNvPr id="3" name="Straight Connector 2"/>
        <xdr:cNvCxnSpPr/>
      </xdr:nvCxnSpPr>
      <xdr:spPr>
        <a:xfrm>
          <a:off x="3629025" y="1381125"/>
          <a:ext cx="1724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704850</xdr:colOff>
      <xdr:row>0</xdr:row>
      <xdr:rowOff>428625</xdr:rowOff>
    </xdr:from>
    <xdr:to>
      <xdr:col>1</xdr:col>
      <xdr:colOff>1476375</xdr:colOff>
      <xdr:row>0</xdr:row>
      <xdr:rowOff>428625</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962025" y="428625"/>
          <a:ext cx="771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114300</xdr:colOff>
      <xdr:row>0</xdr:row>
      <xdr:rowOff>485775</xdr:rowOff>
    </xdr:from>
    <xdr:to>
      <xdr:col>10</xdr:col>
      <xdr:colOff>1685925</xdr:colOff>
      <xdr:row>0</xdr:row>
      <xdr:rowOff>485775</xdr:rowOff>
    </xdr:to>
    <xdr:cxnSp macro="">
      <xdr:nvCxnSpPr>
        <xdr:cNvPr id="10" name="Straight Connector 9">
          <a:extLst>
            <a:ext uri="{FF2B5EF4-FFF2-40B4-BE49-F238E27FC236}">
              <a16:creationId xmlns:a16="http://schemas.microsoft.com/office/drawing/2014/main" id="{00000000-0008-0000-0200-00000A000000}"/>
            </a:ext>
          </a:extLst>
        </xdr:cNvPr>
        <xdr:cNvCxnSpPr/>
      </xdr:nvCxnSpPr>
      <xdr:spPr>
        <a:xfrm>
          <a:off x="5924550" y="485775"/>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455084</xdr:colOff>
      <xdr:row>1</xdr:row>
      <xdr:rowOff>772583</xdr:rowOff>
    </xdr:from>
    <xdr:to>
      <xdr:col>8</xdr:col>
      <xdr:colOff>211667</xdr:colOff>
      <xdr:row>1</xdr:row>
      <xdr:rowOff>772583</xdr:rowOff>
    </xdr:to>
    <xdr:cxnSp macro="">
      <xdr:nvCxnSpPr>
        <xdr:cNvPr id="3" name="Straight Connector 2"/>
        <xdr:cNvCxnSpPr/>
      </xdr:nvCxnSpPr>
      <xdr:spPr>
        <a:xfrm>
          <a:off x="4349751" y="1820333"/>
          <a:ext cx="16615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zoomScale="90" zoomScaleNormal="90" workbookViewId="0">
      <selection activeCell="A2" sqref="A2:I2"/>
    </sheetView>
  </sheetViews>
  <sheetFormatPr defaultRowHeight="15" x14ac:dyDescent="0.25"/>
  <cols>
    <col min="1" max="1" width="5.42578125" style="16" customWidth="1"/>
    <col min="2" max="2" width="30.28515625" style="13" customWidth="1"/>
    <col min="3" max="3" width="13.7109375" style="13" customWidth="1"/>
    <col min="4" max="4" width="10" style="13" customWidth="1"/>
    <col min="5" max="5" width="16.28515625" style="13" customWidth="1"/>
    <col min="6" max="6" width="12.7109375" style="13" customWidth="1"/>
    <col min="7" max="7" width="28.28515625" style="13" customWidth="1"/>
    <col min="8" max="8" width="13.85546875" style="13" customWidth="1"/>
    <col min="9" max="9" width="13.28515625" style="13" customWidth="1"/>
    <col min="10" max="16384" width="9.140625" style="13"/>
  </cols>
  <sheetData>
    <row r="1" spans="1:9" ht="69" customHeight="1" x14ac:dyDescent="0.25">
      <c r="A1" s="107" t="s">
        <v>41</v>
      </c>
      <c r="B1" s="107"/>
      <c r="C1" s="12"/>
      <c r="D1" s="12"/>
      <c r="E1" s="107" t="s">
        <v>42</v>
      </c>
      <c r="F1" s="107"/>
      <c r="G1" s="107"/>
      <c r="H1" s="107"/>
      <c r="I1" s="107"/>
    </row>
    <row r="2" spans="1:9" ht="75" customHeight="1" x14ac:dyDescent="0.25">
      <c r="A2" s="108" t="s">
        <v>369</v>
      </c>
      <c r="B2" s="108"/>
      <c r="C2" s="108"/>
      <c r="D2" s="108"/>
      <c r="E2" s="108"/>
      <c r="F2" s="108"/>
      <c r="G2" s="108"/>
      <c r="H2" s="108"/>
      <c r="I2" s="108"/>
    </row>
    <row r="4" spans="1:9" ht="81" customHeight="1" x14ac:dyDescent="0.25">
      <c r="A4" s="106" t="s">
        <v>0</v>
      </c>
      <c r="B4" s="106" t="s">
        <v>43</v>
      </c>
      <c r="C4" s="106" t="s">
        <v>44</v>
      </c>
      <c r="D4" s="106" t="s">
        <v>1</v>
      </c>
      <c r="E4" s="106" t="s">
        <v>2</v>
      </c>
      <c r="F4" s="106" t="s">
        <v>3</v>
      </c>
      <c r="G4" s="106" t="s">
        <v>93</v>
      </c>
      <c r="H4" s="106" t="s">
        <v>94</v>
      </c>
      <c r="I4" s="106" t="s">
        <v>95</v>
      </c>
    </row>
    <row r="5" spans="1:9" ht="24.95" customHeight="1" x14ac:dyDescent="0.25">
      <c r="A5" s="106">
        <v>1</v>
      </c>
      <c r="B5" s="10" t="s">
        <v>77</v>
      </c>
      <c r="C5" s="8"/>
      <c r="D5" s="8"/>
      <c r="E5" s="8"/>
      <c r="F5" s="8"/>
      <c r="G5" s="8"/>
      <c r="H5" s="8"/>
      <c r="I5" s="8"/>
    </row>
    <row r="6" spans="1:9" ht="71.25" customHeight="1" x14ac:dyDescent="0.25">
      <c r="A6" s="8">
        <v>1.1000000000000001</v>
      </c>
      <c r="B6" s="9" t="s">
        <v>319</v>
      </c>
      <c r="C6" s="8" t="s">
        <v>150</v>
      </c>
      <c r="D6" s="8" t="s">
        <v>282</v>
      </c>
      <c r="E6" s="64" t="s">
        <v>315</v>
      </c>
      <c r="F6" s="64" t="s">
        <v>316</v>
      </c>
      <c r="G6" s="8" t="s">
        <v>158</v>
      </c>
      <c r="H6" s="8" t="s">
        <v>317</v>
      </c>
      <c r="I6" s="8"/>
    </row>
    <row r="7" spans="1:9" ht="105" customHeight="1" x14ac:dyDescent="0.25">
      <c r="A7" s="8">
        <v>1.2</v>
      </c>
      <c r="B7" s="9" t="s">
        <v>275</v>
      </c>
      <c r="C7" s="8" t="s">
        <v>291</v>
      </c>
      <c r="D7" s="8" t="s">
        <v>276</v>
      </c>
      <c r="E7" s="8" t="s">
        <v>277</v>
      </c>
      <c r="F7" s="8" t="s">
        <v>245</v>
      </c>
      <c r="G7" s="11" t="s">
        <v>289</v>
      </c>
      <c r="H7" s="105" t="s">
        <v>149</v>
      </c>
      <c r="I7" s="9"/>
    </row>
    <row r="8" spans="1:9" ht="90" customHeight="1" x14ac:dyDescent="0.25">
      <c r="A8" s="8">
        <v>1.3</v>
      </c>
      <c r="B8" s="9" t="s">
        <v>318</v>
      </c>
      <c r="C8" s="8" t="s">
        <v>147</v>
      </c>
      <c r="D8" s="8" t="s">
        <v>279</v>
      </c>
      <c r="E8" s="8" t="s">
        <v>277</v>
      </c>
      <c r="F8" s="8" t="s">
        <v>245</v>
      </c>
      <c r="G8" s="8" t="s">
        <v>278</v>
      </c>
      <c r="H8" s="105" t="s">
        <v>149</v>
      </c>
      <c r="I8" s="9"/>
    </row>
    <row r="9" spans="1:9" ht="153" customHeight="1" x14ac:dyDescent="0.25">
      <c r="A9" s="8">
        <v>1.4</v>
      </c>
      <c r="B9" s="9" t="s">
        <v>280</v>
      </c>
      <c r="C9" s="8" t="s">
        <v>290</v>
      </c>
      <c r="D9" s="8" t="s">
        <v>276</v>
      </c>
      <c r="E9" s="8" t="s">
        <v>277</v>
      </c>
      <c r="F9" s="8" t="s">
        <v>245</v>
      </c>
      <c r="G9" s="11" t="s">
        <v>292</v>
      </c>
      <c r="H9" s="105" t="s">
        <v>149</v>
      </c>
      <c r="I9" s="9"/>
    </row>
    <row r="10" spans="1:9" ht="138" customHeight="1" x14ac:dyDescent="0.25">
      <c r="A10" s="8">
        <v>1.5</v>
      </c>
      <c r="B10" s="9" t="s">
        <v>281</v>
      </c>
      <c r="C10" s="8" t="s">
        <v>290</v>
      </c>
      <c r="D10" s="8" t="s">
        <v>276</v>
      </c>
      <c r="E10" s="8" t="s">
        <v>277</v>
      </c>
      <c r="F10" s="8" t="s">
        <v>245</v>
      </c>
      <c r="G10" s="11" t="s">
        <v>293</v>
      </c>
      <c r="H10" s="105" t="s">
        <v>149</v>
      </c>
      <c r="I10" s="9"/>
    </row>
    <row r="11" spans="1:9" ht="140.25" customHeight="1" x14ac:dyDescent="0.25">
      <c r="A11" s="8">
        <v>1.7</v>
      </c>
      <c r="B11" s="9" t="s">
        <v>296</v>
      </c>
      <c r="C11" s="8" t="s">
        <v>294</v>
      </c>
      <c r="D11" s="8" t="s">
        <v>282</v>
      </c>
      <c r="E11" s="8" t="s">
        <v>284</v>
      </c>
      <c r="F11" s="8" t="s">
        <v>245</v>
      </c>
      <c r="G11" s="8" t="s">
        <v>295</v>
      </c>
      <c r="H11" s="105" t="s">
        <v>149</v>
      </c>
      <c r="I11" s="9"/>
    </row>
    <row r="12" spans="1:9" ht="83.25" customHeight="1" x14ac:dyDescent="0.25">
      <c r="A12" s="8">
        <v>1.8</v>
      </c>
      <c r="B12" s="9" t="s">
        <v>297</v>
      </c>
      <c r="C12" s="8" t="s">
        <v>294</v>
      </c>
      <c r="D12" s="8" t="s">
        <v>282</v>
      </c>
      <c r="E12" s="8" t="s">
        <v>285</v>
      </c>
      <c r="F12" s="8" t="s">
        <v>245</v>
      </c>
      <c r="G12" s="8" t="s">
        <v>298</v>
      </c>
      <c r="H12" s="105" t="s">
        <v>149</v>
      </c>
      <c r="I12" s="9"/>
    </row>
    <row r="13" spans="1:9" ht="83.25" customHeight="1" x14ac:dyDescent="0.25">
      <c r="A13" s="8">
        <v>1.9</v>
      </c>
      <c r="B13" s="9" t="s">
        <v>286</v>
      </c>
      <c r="C13" s="8" t="s">
        <v>299</v>
      </c>
      <c r="D13" s="8" t="s">
        <v>282</v>
      </c>
      <c r="E13" s="8" t="s">
        <v>283</v>
      </c>
      <c r="F13" s="8" t="s">
        <v>245</v>
      </c>
      <c r="G13" s="11" t="s">
        <v>300</v>
      </c>
      <c r="H13" s="105" t="s">
        <v>149</v>
      </c>
      <c r="I13" s="9"/>
    </row>
    <row r="14" spans="1:9" ht="52.5" customHeight="1" x14ac:dyDescent="0.25">
      <c r="A14" s="100">
        <v>1.1000000000000001</v>
      </c>
      <c r="B14" s="9" t="s">
        <v>287</v>
      </c>
      <c r="C14" s="8" t="s">
        <v>301</v>
      </c>
      <c r="D14" s="8" t="s">
        <v>282</v>
      </c>
      <c r="E14" s="8" t="s">
        <v>285</v>
      </c>
      <c r="F14" s="8" t="s">
        <v>245</v>
      </c>
      <c r="G14" s="8" t="s">
        <v>302</v>
      </c>
      <c r="H14" s="105" t="s">
        <v>149</v>
      </c>
      <c r="I14" s="9"/>
    </row>
    <row r="15" spans="1:9" ht="195.75" customHeight="1" x14ac:dyDescent="0.25">
      <c r="A15" s="8">
        <v>1.1100000000000001</v>
      </c>
      <c r="B15" s="9" t="s">
        <v>320</v>
      </c>
      <c r="C15" s="8" t="s">
        <v>304</v>
      </c>
      <c r="D15" s="8" t="s">
        <v>282</v>
      </c>
      <c r="E15" s="8" t="s">
        <v>303</v>
      </c>
      <c r="F15" s="8" t="s">
        <v>245</v>
      </c>
      <c r="G15" s="11" t="s">
        <v>321</v>
      </c>
      <c r="H15" s="105" t="s">
        <v>149</v>
      </c>
      <c r="I15" s="9"/>
    </row>
    <row r="16" spans="1:9" ht="81" customHeight="1" x14ac:dyDescent="0.25">
      <c r="A16" s="8">
        <v>1.1200000000000001</v>
      </c>
      <c r="B16" s="9" t="s">
        <v>326</v>
      </c>
      <c r="C16" s="8" t="s">
        <v>150</v>
      </c>
      <c r="D16" s="8" t="s">
        <v>282</v>
      </c>
      <c r="E16" s="64" t="s">
        <v>288</v>
      </c>
      <c r="F16" s="8" t="s">
        <v>245</v>
      </c>
      <c r="G16" s="11" t="s">
        <v>327</v>
      </c>
      <c r="H16" s="105" t="s">
        <v>149</v>
      </c>
      <c r="I16" s="9"/>
    </row>
    <row r="17" spans="1:9" ht="75.75" customHeight="1" x14ac:dyDescent="0.25">
      <c r="A17" s="8">
        <v>1.1299999999999999</v>
      </c>
      <c r="B17" s="9" t="s">
        <v>323</v>
      </c>
      <c r="C17" s="8" t="s">
        <v>155</v>
      </c>
      <c r="D17" s="8" t="s">
        <v>322</v>
      </c>
      <c r="E17" s="64" t="s">
        <v>324</v>
      </c>
      <c r="F17" s="8" t="s">
        <v>245</v>
      </c>
      <c r="G17" s="11" t="s">
        <v>325</v>
      </c>
      <c r="H17" s="8" t="s">
        <v>317</v>
      </c>
      <c r="I17" s="9"/>
    </row>
    <row r="18" spans="1:9" ht="31.5" customHeight="1" x14ac:dyDescent="0.25">
      <c r="A18" s="106">
        <v>2</v>
      </c>
      <c r="B18" s="10" t="s">
        <v>78</v>
      </c>
      <c r="C18" s="8"/>
      <c r="D18" s="8"/>
      <c r="E18" s="8"/>
      <c r="F18" s="8"/>
      <c r="G18" s="8"/>
      <c r="H18" s="8"/>
      <c r="I18" s="8"/>
    </row>
    <row r="19" spans="1:9" ht="83.25" customHeight="1" x14ac:dyDescent="0.25">
      <c r="A19" s="8">
        <v>2.1</v>
      </c>
      <c r="B19" s="9" t="s">
        <v>228</v>
      </c>
      <c r="C19" s="9" t="s">
        <v>229</v>
      </c>
      <c r="D19" s="9" t="s">
        <v>230</v>
      </c>
      <c r="E19" s="9" t="s">
        <v>231</v>
      </c>
      <c r="F19" s="8" t="s">
        <v>232</v>
      </c>
      <c r="G19" s="9" t="s">
        <v>233</v>
      </c>
      <c r="H19" s="9" t="s">
        <v>149</v>
      </c>
      <c r="I19" s="8"/>
    </row>
    <row r="20" spans="1:9" ht="107.25" customHeight="1" x14ac:dyDescent="0.25">
      <c r="A20" s="8">
        <v>2.2000000000000002</v>
      </c>
      <c r="B20" s="9" t="s">
        <v>234</v>
      </c>
      <c r="C20" s="9" t="s">
        <v>235</v>
      </c>
      <c r="D20" s="9" t="s">
        <v>236</v>
      </c>
      <c r="E20" s="9" t="s">
        <v>237</v>
      </c>
      <c r="F20" s="8" t="s">
        <v>238</v>
      </c>
      <c r="G20" s="9" t="s">
        <v>239</v>
      </c>
      <c r="H20" s="9" t="s">
        <v>149</v>
      </c>
      <c r="I20" s="8"/>
    </row>
    <row r="21" spans="1:9" ht="54.75" customHeight="1" x14ac:dyDescent="0.25">
      <c r="A21" s="8">
        <v>2.2999999999999998</v>
      </c>
      <c r="B21" s="9" t="s">
        <v>240</v>
      </c>
      <c r="C21" s="9" t="s">
        <v>241</v>
      </c>
      <c r="D21" s="9" t="s">
        <v>236</v>
      </c>
      <c r="E21" s="9" t="s">
        <v>237</v>
      </c>
      <c r="F21" s="8" t="s">
        <v>242</v>
      </c>
      <c r="G21" s="9" t="s">
        <v>243</v>
      </c>
      <c r="H21" s="9" t="s">
        <v>149</v>
      </c>
      <c r="I21" s="8"/>
    </row>
    <row r="22" spans="1:9" ht="39.75" customHeight="1" x14ac:dyDescent="0.25">
      <c r="A22" s="8">
        <v>2.4</v>
      </c>
      <c r="B22" s="9" t="s">
        <v>244</v>
      </c>
      <c r="C22" s="9" t="s">
        <v>235</v>
      </c>
      <c r="D22" s="9" t="s">
        <v>236</v>
      </c>
      <c r="E22" s="9" t="s">
        <v>237</v>
      </c>
      <c r="F22" s="8" t="s">
        <v>245</v>
      </c>
      <c r="G22" s="9" t="s">
        <v>246</v>
      </c>
      <c r="H22" s="9" t="s">
        <v>149</v>
      </c>
      <c r="I22" s="8"/>
    </row>
    <row r="23" spans="1:9" ht="54.75" customHeight="1" x14ac:dyDescent="0.25">
      <c r="A23" s="8">
        <v>2.5</v>
      </c>
      <c r="B23" s="9" t="s">
        <v>247</v>
      </c>
      <c r="C23" s="9" t="s">
        <v>248</v>
      </c>
      <c r="D23" s="9" t="s">
        <v>236</v>
      </c>
      <c r="E23" s="9" t="s">
        <v>237</v>
      </c>
      <c r="F23" s="8" t="s">
        <v>249</v>
      </c>
      <c r="G23" s="8" t="s">
        <v>149</v>
      </c>
      <c r="H23" s="9" t="s">
        <v>149</v>
      </c>
      <c r="I23" s="8"/>
    </row>
    <row r="24" spans="1:9" ht="54" customHeight="1" x14ac:dyDescent="0.25">
      <c r="A24" s="8">
        <v>2.6</v>
      </c>
      <c r="B24" s="9" t="s">
        <v>250</v>
      </c>
      <c r="C24" s="8" t="s">
        <v>248</v>
      </c>
      <c r="D24" s="8"/>
      <c r="E24" s="8" t="s">
        <v>237</v>
      </c>
      <c r="F24" s="8" t="s">
        <v>249</v>
      </c>
      <c r="G24" s="8" t="s">
        <v>158</v>
      </c>
      <c r="H24" s="8" t="s">
        <v>158</v>
      </c>
      <c r="I24" s="8"/>
    </row>
    <row r="25" spans="1:9" ht="44.25" customHeight="1" x14ac:dyDescent="0.25">
      <c r="A25" s="8">
        <v>2.7</v>
      </c>
      <c r="B25" s="9" t="s">
        <v>251</v>
      </c>
      <c r="C25" s="8" t="s">
        <v>252</v>
      </c>
      <c r="D25" s="8"/>
      <c r="E25" s="8" t="s">
        <v>237</v>
      </c>
      <c r="F25" s="8" t="s">
        <v>249</v>
      </c>
      <c r="G25" s="8" t="s">
        <v>158</v>
      </c>
      <c r="H25" s="8" t="s">
        <v>158</v>
      </c>
      <c r="I25" s="8"/>
    </row>
    <row r="26" spans="1:9" ht="208.5" customHeight="1" x14ac:dyDescent="0.25">
      <c r="A26" s="8">
        <v>2.8</v>
      </c>
      <c r="B26" s="9" t="s">
        <v>253</v>
      </c>
      <c r="C26" s="8" t="s">
        <v>274</v>
      </c>
      <c r="D26" s="8" t="s">
        <v>255</v>
      </c>
      <c r="E26" s="8" t="s">
        <v>256</v>
      </c>
      <c r="F26" s="8" t="s">
        <v>245</v>
      </c>
      <c r="G26" s="8" t="s">
        <v>254</v>
      </c>
      <c r="H26" s="8" t="s">
        <v>149</v>
      </c>
      <c r="I26" s="8"/>
    </row>
    <row r="27" spans="1:9" ht="65.25" customHeight="1" x14ac:dyDescent="0.25">
      <c r="A27" s="8">
        <v>2.9</v>
      </c>
      <c r="B27" s="9" t="s">
        <v>257</v>
      </c>
      <c r="C27" s="8" t="s">
        <v>258</v>
      </c>
      <c r="D27" s="8" t="s">
        <v>187</v>
      </c>
      <c r="E27" s="8" t="s">
        <v>259</v>
      </c>
      <c r="F27" s="8" t="s">
        <v>238</v>
      </c>
      <c r="G27" s="8" t="s">
        <v>260</v>
      </c>
      <c r="H27" s="8" t="s">
        <v>149</v>
      </c>
      <c r="I27" s="8"/>
    </row>
    <row r="28" spans="1:9" ht="50.25" customHeight="1" x14ac:dyDescent="0.25">
      <c r="A28" s="100">
        <v>2.1</v>
      </c>
      <c r="B28" s="9" t="s">
        <v>261</v>
      </c>
      <c r="C28" s="8" t="s">
        <v>262</v>
      </c>
      <c r="D28" s="8" t="s">
        <v>156</v>
      </c>
      <c r="E28" s="8"/>
      <c r="F28" s="8" t="s">
        <v>245</v>
      </c>
      <c r="G28" s="8" t="s">
        <v>263</v>
      </c>
      <c r="H28" s="8" t="s">
        <v>158</v>
      </c>
      <c r="I28" s="8"/>
    </row>
    <row r="29" spans="1:9" ht="49.5" customHeight="1" x14ac:dyDescent="0.25">
      <c r="A29" s="8">
        <v>2.11</v>
      </c>
      <c r="B29" s="9" t="s">
        <v>264</v>
      </c>
      <c r="C29" s="8" t="s">
        <v>235</v>
      </c>
      <c r="D29" s="8" t="s">
        <v>156</v>
      </c>
      <c r="E29" s="8" t="s">
        <v>265</v>
      </c>
      <c r="F29" s="8" t="s">
        <v>238</v>
      </c>
      <c r="G29" s="8" t="s">
        <v>266</v>
      </c>
      <c r="H29" s="8" t="s">
        <v>149</v>
      </c>
      <c r="I29" s="8"/>
    </row>
    <row r="30" spans="1:9" ht="51" customHeight="1" x14ac:dyDescent="0.25">
      <c r="A30" s="8">
        <v>2.12</v>
      </c>
      <c r="B30" s="97" t="s">
        <v>267</v>
      </c>
      <c r="C30" s="97" t="s">
        <v>268</v>
      </c>
      <c r="D30" s="97" t="s">
        <v>124</v>
      </c>
      <c r="E30" s="97" t="s">
        <v>62</v>
      </c>
      <c r="F30" s="99" t="s">
        <v>245</v>
      </c>
      <c r="G30" s="97" t="s">
        <v>269</v>
      </c>
      <c r="H30" s="97" t="s">
        <v>149</v>
      </c>
      <c r="I30" s="8"/>
    </row>
    <row r="31" spans="1:9" ht="48" customHeight="1" x14ac:dyDescent="0.25">
      <c r="A31" s="8">
        <v>2.13</v>
      </c>
      <c r="B31" s="97" t="s">
        <v>270</v>
      </c>
      <c r="C31" s="97" t="s">
        <v>271</v>
      </c>
      <c r="D31" s="98" t="s">
        <v>273</v>
      </c>
      <c r="E31" s="97" t="s">
        <v>237</v>
      </c>
      <c r="F31" s="99" t="s">
        <v>245</v>
      </c>
      <c r="G31" s="97" t="s">
        <v>272</v>
      </c>
      <c r="H31" s="97" t="s">
        <v>149</v>
      </c>
      <c r="I31" s="8"/>
    </row>
    <row r="32" spans="1:9" ht="33" customHeight="1" x14ac:dyDescent="0.25">
      <c r="A32" s="106">
        <v>3</v>
      </c>
      <c r="B32" s="10" t="s">
        <v>76</v>
      </c>
      <c r="C32" s="8"/>
      <c r="D32" s="8"/>
      <c r="E32" s="8"/>
      <c r="F32" s="8"/>
      <c r="G32" s="8"/>
      <c r="H32" s="8"/>
      <c r="I32" s="8"/>
    </row>
    <row r="33" spans="1:9" ht="115.5" customHeight="1" x14ac:dyDescent="0.25">
      <c r="A33" s="8">
        <v>3.1</v>
      </c>
      <c r="B33" s="9" t="s">
        <v>167</v>
      </c>
      <c r="C33" s="8" t="s">
        <v>168</v>
      </c>
      <c r="D33" s="8" t="s">
        <v>124</v>
      </c>
      <c r="E33" s="8" t="s">
        <v>145</v>
      </c>
      <c r="F33" s="8" t="s">
        <v>164</v>
      </c>
      <c r="G33" s="11" t="s">
        <v>179</v>
      </c>
      <c r="H33" s="8" t="s">
        <v>149</v>
      </c>
      <c r="I33" s="8"/>
    </row>
    <row r="34" spans="1:9" ht="150" customHeight="1" x14ac:dyDescent="0.25">
      <c r="A34" s="8">
        <v>3.2</v>
      </c>
      <c r="B34" s="9" t="s">
        <v>169</v>
      </c>
      <c r="C34" s="8" t="s">
        <v>170</v>
      </c>
      <c r="D34" s="8" t="s">
        <v>124</v>
      </c>
      <c r="E34" s="8" t="s">
        <v>145</v>
      </c>
      <c r="F34" s="8" t="s">
        <v>164</v>
      </c>
      <c r="G34" s="11" t="s">
        <v>305</v>
      </c>
      <c r="H34" s="8" t="s">
        <v>149</v>
      </c>
      <c r="I34" s="8"/>
    </row>
    <row r="35" spans="1:9" ht="224.25" customHeight="1" x14ac:dyDescent="0.25">
      <c r="A35" s="8">
        <v>3.3</v>
      </c>
      <c r="B35" s="9" t="s">
        <v>171</v>
      </c>
      <c r="C35" s="8" t="s">
        <v>172</v>
      </c>
      <c r="D35" s="8" t="s">
        <v>124</v>
      </c>
      <c r="E35" s="8" t="s">
        <v>145</v>
      </c>
      <c r="F35" s="8" t="s">
        <v>164</v>
      </c>
      <c r="G35" s="11" t="s">
        <v>173</v>
      </c>
      <c r="H35" s="8" t="s">
        <v>149</v>
      </c>
      <c r="I35" s="8"/>
    </row>
    <row r="36" spans="1:9" ht="108.75" customHeight="1" x14ac:dyDescent="0.25">
      <c r="A36" s="8">
        <v>3.4</v>
      </c>
      <c r="B36" s="9" t="s">
        <v>174</v>
      </c>
      <c r="C36" s="8" t="s">
        <v>172</v>
      </c>
      <c r="D36" s="8" t="s">
        <v>124</v>
      </c>
      <c r="E36" s="8" t="s">
        <v>145</v>
      </c>
      <c r="F36" s="8" t="s">
        <v>164</v>
      </c>
      <c r="G36" s="11" t="s">
        <v>180</v>
      </c>
      <c r="H36" s="8" t="s">
        <v>149</v>
      </c>
      <c r="I36" s="8"/>
    </row>
    <row r="37" spans="1:9" ht="157.5" customHeight="1" x14ac:dyDescent="0.25">
      <c r="A37" s="8">
        <v>3.5</v>
      </c>
      <c r="B37" s="9" t="s">
        <v>175</v>
      </c>
      <c r="C37" s="8" t="s">
        <v>176</v>
      </c>
      <c r="D37" s="8" t="s">
        <v>124</v>
      </c>
      <c r="E37" s="8" t="s">
        <v>145</v>
      </c>
      <c r="F37" s="8" t="s">
        <v>164</v>
      </c>
      <c r="G37" s="11" t="s">
        <v>181</v>
      </c>
      <c r="H37" s="8" t="s">
        <v>149</v>
      </c>
      <c r="I37" s="8"/>
    </row>
    <row r="38" spans="1:9" ht="89.25" customHeight="1" x14ac:dyDescent="0.25">
      <c r="A38" s="8">
        <v>3.6</v>
      </c>
      <c r="B38" s="9" t="s">
        <v>177</v>
      </c>
      <c r="C38" s="8" t="s">
        <v>172</v>
      </c>
      <c r="D38" s="8" t="s">
        <v>124</v>
      </c>
      <c r="E38" s="8" t="s">
        <v>145</v>
      </c>
      <c r="F38" s="8" t="s">
        <v>164</v>
      </c>
      <c r="G38" s="11" t="s">
        <v>178</v>
      </c>
      <c r="H38" s="8" t="s">
        <v>149</v>
      </c>
      <c r="I38" s="8"/>
    </row>
    <row r="39" spans="1:9" ht="32.25" customHeight="1" x14ac:dyDescent="0.25">
      <c r="A39" s="106">
        <v>4</v>
      </c>
      <c r="B39" s="10" t="s">
        <v>74</v>
      </c>
      <c r="C39" s="8"/>
      <c r="D39" s="8"/>
      <c r="E39" s="8"/>
      <c r="F39" s="8"/>
      <c r="G39" s="8"/>
      <c r="H39" s="8"/>
      <c r="I39" s="8"/>
    </row>
    <row r="40" spans="1:9" ht="39.75" customHeight="1" x14ac:dyDescent="0.25">
      <c r="A40" s="8">
        <v>4.0999999999999996</v>
      </c>
      <c r="B40" s="6" t="s">
        <v>143</v>
      </c>
      <c r="C40" s="8" t="s">
        <v>144</v>
      </c>
      <c r="D40" s="8" t="s">
        <v>124</v>
      </c>
      <c r="E40" s="8" t="s">
        <v>145</v>
      </c>
      <c r="F40" s="6" t="s">
        <v>164</v>
      </c>
      <c r="G40" s="8" t="s">
        <v>146</v>
      </c>
      <c r="H40" s="8" t="s">
        <v>146</v>
      </c>
      <c r="I40" s="8"/>
    </row>
    <row r="41" spans="1:9" ht="133.5" customHeight="1" x14ac:dyDescent="0.25">
      <c r="A41" s="8">
        <v>4.2</v>
      </c>
      <c r="B41" s="9" t="s">
        <v>160</v>
      </c>
      <c r="C41" s="8" t="s">
        <v>147</v>
      </c>
      <c r="D41" s="8" t="s">
        <v>124</v>
      </c>
      <c r="E41" s="8" t="s">
        <v>145</v>
      </c>
      <c r="F41" s="8" t="s">
        <v>62</v>
      </c>
      <c r="G41" s="8" t="s">
        <v>148</v>
      </c>
      <c r="H41" s="8" t="s">
        <v>149</v>
      </c>
      <c r="I41" s="8"/>
    </row>
    <row r="42" spans="1:9" ht="108" customHeight="1" x14ac:dyDescent="0.25">
      <c r="A42" s="8">
        <v>4.3</v>
      </c>
      <c r="B42" s="9" t="s">
        <v>161</v>
      </c>
      <c r="C42" s="8" t="s">
        <v>150</v>
      </c>
      <c r="D42" s="8" t="s">
        <v>124</v>
      </c>
      <c r="E42" s="8" t="s">
        <v>145</v>
      </c>
      <c r="F42" s="8" t="s">
        <v>62</v>
      </c>
      <c r="G42" s="8" t="s">
        <v>151</v>
      </c>
      <c r="H42" s="8" t="s">
        <v>149</v>
      </c>
      <c r="I42" s="8"/>
    </row>
    <row r="43" spans="1:9" ht="97.5" customHeight="1" x14ac:dyDescent="0.25">
      <c r="A43" s="8">
        <v>4.4000000000000004</v>
      </c>
      <c r="B43" s="9" t="s">
        <v>162</v>
      </c>
      <c r="C43" s="8" t="s">
        <v>152</v>
      </c>
      <c r="D43" s="8" t="s">
        <v>124</v>
      </c>
      <c r="E43" s="8" t="s">
        <v>145</v>
      </c>
      <c r="F43" s="8" t="s">
        <v>62</v>
      </c>
      <c r="G43" s="8" t="s">
        <v>153</v>
      </c>
      <c r="H43" s="8" t="s">
        <v>149</v>
      </c>
      <c r="I43" s="8" t="s">
        <v>154</v>
      </c>
    </row>
    <row r="44" spans="1:9" ht="376.5" customHeight="1" x14ac:dyDescent="0.25">
      <c r="A44" s="8">
        <v>4.5</v>
      </c>
      <c r="B44" s="9" t="s">
        <v>163</v>
      </c>
      <c r="C44" s="8" t="s">
        <v>155</v>
      </c>
      <c r="D44" s="8" t="s">
        <v>156</v>
      </c>
      <c r="E44" s="8" t="s">
        <v>145</v>
      </c>
      <c r="F44" s="8" t="s">
        <v>164</v>
      </c>
      <c r="G44" s="8" t="s">
        <v>157</v>
      </c>
      <c r="H44" s="8" t="s">
        <v>158</v>
      </c>
      <c r="I44" s="8" t="s">
        <v>159</v>
      </c>
    </row>
    <row r="45" spans="1:9" s="14" customFormat="1" ht="28.5" customHeight="1" x14ac:dyDescent="0.2">
      <c r="A45" s="106">
        <v>5</v>
      </c>
      <c r="B45" s="35" t="s">
        <v>81</v>
      </c>
      <c r="C45" s="106"/>
      <c r="D45" s="106"/>
      <c r="E45" s="106"/>
      <c r="F45" s="106"/>
      <c r="G45" s="106"/>
      <c r="H45" s="106"/>
      <c r="I45" s="106"/>
    </row>
    <row r="46" spans="1:9" ht="177.75" customHeight="1" x14ac:dyDescent="0.25">
      <c r="A46" s="8">
        <v>5.0999999999999996</v>
      </c>
      <c r="B46" s="6" t="s">
        <v>215</v>
      </c>
      <c r="C46" s="8" t="s">
        <v>216</v>
      </c>
      <c r="D46" s="8" t="s">
        <v>124</v>
      </c>
      <c r="E46" s="8" t="s">
        <v>217</v>
      </c>
      <c r="F46" s="8" t="s">
        <v>218</v>
      </c>
      <c r="G46" s="36" t="s">
        <v>223</v>
      </c>
      <c r="H46" s="8" t="s">
        <v>149</v>
      </c>
      <c r="I46" s="8"/>
    </row>
    <row r="47" spans="1:9" ht="246.75" customHeight="1" x14ac:dyDescent="0.25">
      <c r="A47" s="8">
        <v>52</v>
      </c>
      <c r="B47" s="6" t="s">
        <v>219</v>
      </c>
      <c r="C47" s="8" t="s">
        <v>220</v>
      </c>
      <c r="D47" s="8" t="s">
        <v>186</v>
      </c>
      <c r="E47" s="8" t="s">
        <v>217</v>
      </c>
      <c r="F47" s="8" t="s">
        <v>218</v>
      </c>
      <c r="G47" s="11" t="s">
        <v>224</v>
      </c>
      <c r="H47" s="8" t="s">
        <v>149</v>
      </c>
      <c r="I47" s="8"/>
    </row>
    <row r="48" spans="1:9" ht="130.5" customHeight="1" x14ac:dyDescent="0.25">
      <c r="A48" s="8">
        <v>5.3</v>
      </c>
      <c r="B48" s="6" t="s">
        <v>225</v>
      </c>
      <c r="C48" s="8" t="s">
        <v>226</v>
      </c>
      <c r="D48" s="8" t="s">
        <v>186</v>
      </c>
      <c r="E48" s="8" t="s">
        <v>217</v>
      </c>
      <c r="F48" s="8" t="s">
        <v>218</v>
      </c>
      <c r="G48" s="11" t="s">
        <v>227</v>
      </c>
      <c r="H48" s="8" t="s">
        <v>149</v>
      </c>
      <c r="I48" s="8"/>
    </row>
    <row r="49" spans="1:9" ht="84" customHeight="1" x14ac:dyDescent="0.25">
      <c r="A49" s="8">
        <v>5.4</v>
      </c>
      <c r="B49" s="6" t="s">
        <v>221</v>
      </c>
      <c r="C49" s="8" t="s">
        <v>222</v>
      </c>
      <c r="D49" s="8" t="s">
        <v>186</v>
      </c>
      <c r="E49" s="8" t="s">
        <v>217</v>
      </c>
      <c r="F49" s="8" t="s">
        <v>218</v>
      </c>
      <c r="G49" s="8" t="s">
        <v>222</v>
      </c>
      <c r="H49" s="8" t="s">
        <v>149</v>
      </c>
      <c r="I49" s="8"/>
    </row>
    <row r="50" spans="1:9" s="14" customFormat="1" ht="41.25" customHeight="1" x14ac:dyDescent="0.2">
      <c r="A50" s="106">
        <v>6</v>
      </c>
      <c r="B50" s="10" t="s">
        <v>75</v>
      </c>
      <c r="C50" s="51"/>
      <c r="D50" s="51"/>
      <c r="E50" s="51"/>
      <c r="F50" s="51"/>
      <c r="G50" s="51"/>
      <c r="H50" s="51"/>
      <c r="I50" s="51"/>
    </row>
    <row r="51" spans="1:9" ht="55.5" customHeight="1" x14ac:dyDescent="0.25">
      <c r="A51" s="8">
        <v>6.1</v>
      </c>
      <c r="B51" s="9" t="s">
        <v>105</v>
      </c>
      <c r="C51" s="8" t="s">
        <v>106</v>
      </c>
      <c r="D51" s="17" t="s">
        <v>107</v>
      </c>
      <c r="E51" s="8" t="s">
        <v>108</v>
      </c>
      <c r="F51" s="8" t="s">
        <v>109</v>
      </c>
      <c r="G51" s="8" t="s">
        <v>106</v>
      </c>
      <c r="H51" s="8" t="s">
        <v>110</v>
      </c>
      <c r="I51" s="1"/>
    </row>
    <row r="52" spans="1:9" ht="78" customHeight="1" x14ac:dyDescent="0.25">
      <c r="A52" s="8">
        <v>6.2</v>
      </c>
      <c r="B52" s="9" t="s">
        <v>111</v>
      </c>
      <c r="C52" s="8" t="s">
        <v>112</v>
      </c>
      <c r="D52" s="8" t="s">
        <v>113</v>
      </c>
      <c r="E52" s="8" t="s">
        <v>114</v>
      </c>
      <c r="F52" s="8" t="s">
        <v>115</v>
      </c>
      <c r="G52" s="8" t="s">
        <v>121</v>
      </c>
      <c r="H52" s="8" t="s">
        <v>110</v>
      </c>
      <c r="I52" s="8"/>
    </row>
    <row r="53" spans="1:9" ht="69.75" customHeight="1" x14ac:dyDescent="0.25">
      <c r="A53" s="8">
        <v>6.3</v>
      </c>
      <c r="B53" s="6" t="s">
        <v>116</v>
      </c>
      <c r="C53" s="8" t="s">
        <v>117</v>
      </c>
      <c r="D53" s="8" t="s">
        <v>118</v>
      </c>
      <c r="E53" s="8" t="s">
        <v>119</v>
      </c>
      <c r="F53" s="8" t="s">
        <v>109</v>
      </c>
      <c r="G53" s="8" t="s">
        <v>120</v>
      </c>
      <c r="H53" s="8" t="s">
        <v>110</v>
      </c>
      <c r="I53" s="8"/>
    </row>
    <row r="54" spans="1:9" s="14" customFormat="1" ht="42" customHeight="1" x14ac:dyDescent="0.2">
      <c r="A54" s="106">
        <v>7</v>
      </c>
      <c r="B54" s="35" t="s">
        <v>60</v>
      </c>
      <c r="C54" s="106"/>
      <c r="D54" s="106"/>
      <c r="E54" s="106"/>
      <c r="F54" s="106"/>
      <c r="G54" s="106"/>
      <c r="H54" s="106"/>
      <c r="I54" s="106"/>
    </row>
    <row r="55" spans="1:9" ht="96.75" customHeight="1" x14ac:dyDescent="0.25">
      <c r="A55" s="8">
        <v>7.1</v>
      </c>
      <c r="B55" s="9" t="s">
        <v>122</v>
      </c>
      <c r="C55" s="8" t="s">
        <v>123</v>
      </c>
      <c r="D55" s="8" t="s">
        <v>124</v>
      </c>
      <c r="E55" s="8" t="s">
        <v>125</v>
      </c>
      <c r="F55" s="8" t="s">
        <v>126</v>
      </c>
      <c r="G55" s="8" t="s">
        <v>127</v>
      </c>
      <c r="H55" s="8" t="s">
        <v>189</v>
      </c>
      <c r="I55" s="8" t="s">
        <v>128</v>
      </c>
    </row>
    <row r="56" spans="1:9" ht="102.75" customHeight="1" x14ac:dyDescent="0.25">
      <c r="A56" s="8">
        <v>7.2</v>
      </c>
      <c r="B56" s="9" t="s">
        <v>129</v>
      </c>
      <c r="C56" s="8" t="s">
        <v>139</v>
      </c>
      <c r="D56" s="8" t="s">
        <v>130</v>
      </c>
      <c r="E56" s="8" t="s">
        <v>131</v>
      </c>
      <c r="F56" s="8" t="s">
        <v>126</v>
      </c>
      <c r="G56" s="8" t="s">
        <v>132</v>
      </c>
      <c r="H56" s="8" t="s">
        <v>188</v>
      </c>
      <c r="I56" s="8"/>
    </row>
    <row r="57" spans="1:9" ht="153.75" customHeight="1" x14ac:dyDescent="0.25">
      <c r="A57" s="8">
        <v>7.3</v>
      </c>
      <c r="B57" s="9" t="s">
        <v>133</v>
      </c>
      <c r="C57" s="8" t="s">
        <v>134</v>
      </c>
      <c r="D57" s="8" t="s">
        <v>135</v>
      </c>
      <c r="E57" s="8" t="s">
        <v>131</v>
      </c>
      <c r="F57" s="8" t="s">
        <v>136</v>
      </c>
      <c r="G57" s="8" t="s">
        <v>137</v>
      </c>
      <c r="H57" s="8" t="s">
        <v>190</v>
      </c>
      <c r="I57" s="8" t="s">
        <v>138</v>
      </c>
    </row>
    <row r="58" spans="1:9" ht="23.1" customHeight="1" x14ac:dyDescent="0.25">
      <c r="A58" s="106">
        <v>8</v>
      </c>
      <c r="B58" s="35" t="s">
        <v>96</v>
      </c>
      <c r="C58" s="106"/>
      <c r="D58" s="106"/>
      <c r="E58" s="106"/>
      <c r="F58" s="106"/>
      <c r="G58" s="106"/>
      <c r="H58" s="106"/>
      <c r="I58" s="106"/>
    </row>
    <row r="59" spans="1:9" s="95" customFormat="1" ht="59.25" customHeight="1" x14ac:dyDescent="0.25">
      <c r="A59" s="64">
        <v>8.1</v>
      </c>
      <c r="B59" s="65" t="s">
        <v>191</v>
      </c>
      <c r="C59" s="64" t="s">
        <v>192</v>
      </c>
      <c r="D59" s="64" t="s">
        <v>193</v>
      </c>
      <c r="E59" s="64" t="s">
        <v>204</v>
      </c>
      <c r="F59" s="64" t="s">
        <v>96</v>
      </c>
      <c r="G59" s="94" t="s">
        <v>205</v>
      </c>
      <c r="H59" s="64" t="s">
        <v>149</v>
      </c>
      <c r="I59" s="64"/>
    </row>
    <row r="60" spans="1:9" ht="60.75" customHeight="1" x14ac:dyDescent="0.25">
      <c r="A60" s="8">
        <v>8.1999999999999993</v>
      </c>
      <c r="B60" s="9" t="s">
        <v>194</v>
      </c>
      <c r="C60" s="8" t="s">
        <v>195</v>
      </c>
      <c r="D60" s="64" t="s">
        <v>193</v>
      </c>
      <c r="E60" s="8" t="s">
        <v>206</v>
      </c>
      <c r="F60" s="64" t="s">
        <v>96</v>
      </c>
      <c r="G60" s="93" t="s">
        <v>207</v>
      </c>
      <c r="H60" s="64" t="s">
        <v>149</v>
      </c>
      <c r="I60" s="64"/>
    </row>
    <row r="61" spans="1:9" ht="88.5" customHeight="1" x14ac:dyDescent="0.25">
      <c r="A61" s="8">
        <v>8.3000000000000007</v>
      </c>
      <c r="B61" s="9" t="s">
        <v>196</v>
      </c>
      <c r="C61" s="8" t="s">
        <v>197</v>
      </c>
      <c r="D61" s="64" t="s">
        <v>193</v>
      </c>
      <c r="E61" s="8" t="s">
        <v>208</v>
      </c>
      <c r="F61" s="64" t="s">
        <v>96</v>
      </c>
      <c r="G61" s="96" t="s">
        <v>209</v>
      </c>
      <c r="H61" s="64" t="s">
        <v>149</v>
      </c>
      <c r="I61" s="64"/>
    </row>
    <row r="62" spans="1:9" ht="68.25" customHeight="1" x14ac:dyDescent="0.25">
      <c r="A62" s="8">
        <v>8.4</v>
      </c>
      <c r="B62" s="9" t="s">
        <v>198</v>
      </c>
      <c r="C62" s="8" t="s">
        <v>199</v>
      </c>
      <c r="D62" s="64" t="s">
        <v>193</v>
      </c>
      <c r="E62" s="8" t="s">
        <v>211</v>
      </c>
      <c r="F62" s="64" t="s">
        <v>96</v>
      </c>
      <c r="G62" s="93" t="s">
        <v>210</v>
      </c>
      <c r="H62" s="64" t="s">
        <v>149</v>
      </c>
      <c r="I62" s="64"/>
    </row>
    <row r="63" spans="1:9" ht="147" customHeight="1" x14ac:dyDescent="0.25">
      <c r="A63" s="8">
        <v>8.5</v>
      </c>
      <c r="B63" s="9" t="s">
        <v>200</v>
      </c>
      <c r="C63" s="8" t="s">
        <v>201</v>
      </c>
      <c r="D63" s="64" t="s">
        <v>193</v>
      </c>
      <c r="E63" s="8" t="s">
        <v>212</v>
      </c>
      <c r="F63" s="64" t="s">
        <v>96</v>
      </c>
      <c r="G63" s="11" t="s">
        <v>214</v>
      </c>
      <c r="H63" s="64" t="s">
        <v>149</v>
      </c>
      <c r="I63" s="64"/>
    </row>
    <row r="64" spans="1:9" ht="63.75" customHeight="1" x14ac:dyDescent="0.25">
      <c r="A64" s="8">
        <v>8.6</v>
      </c>
      <c r="B64" s="9" t="s">
        <v>202</v>
      </c>
      <c r="C64" s="8" t="s">
        <v>203</v>
      </c>
      <c r="D64" s="64" t="s">
        <v>193</v>
      </c>
      <c r="E64" s="64" t="s">
        <v>204</v>
      </c>
      <c r="F64" s="64" t="s">
        <v>96</v>
      </c>
      <c r="G64" s="8" t="s">
        <v>213</v>
      </c>
      <c r="H64" s="64" t="s">
        <v>149</v>
      </c>
      <c r="I64" s="64"/>
    </row>
    <row r="65" spans="1:9" ht="23.1" customHeight="1" x14ac:dyDescent="0.25">
      <c r="A65" s="15"/>
      <c r="B65" s="12"/>
      <c r="C65" s="15"/>
      <c r="D65" s="15"/>
      <c r="E65" s="15"/>
      <c r="F65" s="15"/>
      <c r="G65" s="15"/>
      <c r="H65" s="15"/>
      <c r="I65" s="15"/>
    </row>
    <row r="66" spans="1:9" ht="23.1" customHeight="1" x14ac:dyDescent="0.25">
      <c r="A66" s="15"/>
      <c r="B66" s="12"/>
      <c r="C66" s="15"/>
      <c r="D66" s="15"/>
      <c r="E66" s="15"/>
      <c r="F66" s="15"/>
      <c r="G66" s="15"/>
      <c r="H66" s="15"/>
      <c r="I66" s="15"/>
    </row>
    <row r="67" spans="1:9" ht="23.1" customHeight="1" x14ac:dyDescent="0.25">
      <c r="A67" s="15"/>
      <c r="B67" s="12"/>
      <c r="C67" s="15"/>
      <c r="D67" s="15"/>
      <c r="E67" s="15"/>
      <c r="F67" s="15"/>
      <c r="G67" s="15"/>
      <c r="H67" s="15"/>
      <c r="I67" s="15"/>
    </row>
    <row r="68" spans="1:9" ht="23.1" customHeight="1" x14ac:dyDescent="0.25">
      <c r="A68" s="15"/>
      <c r="B68" s="12"/>
      <c r="C68" s="15"/>
      <c r="D68" s="15"/>
      <c r="E68" s="15"/>
      <c r="F68" s="15"/>
      <c r="G68" s="15"/>
      <c r="H68" s="15"/>
      <c r="I68" s="15"/>
    </row>
    <row r="69" spans="1:9" ht="23.1" customHeight="1" x14ac:dyDescent="0.25">
      <c r="A69" s="15"/>
      <c r="B69" s="12"/>
      <c r="C69" s="15"/>
      <c r="D69" s="15"/>
      <c r="E69" s="15"/>
      <c r="F69" s="15"/>
      <c r="G69" s="15"/>
      <c r="H69" s="15"/>
      <c r="I69" s="15"/>
    </row>
    <row r="70" spans="1:9" x14ac:dyDescent="0.25">
      <c r="A70" s="15"/>
      <c r="B70" s="12"/>
      <c r="C70" s="15"/>
      <c r="D70" s="15"/>
      <c r="E70" s="15"/>
      <c r="F70" s="15"/>
      <c r="G70" s="15"/>
      <c r="H70" s="15"/>
      <c r="I70" s="15"/>
    </row>
    <row r="71" spans="1:9" x14ac:dyDescent="0.25">
      <c r="A71" s="15"/>
      <c r="B71" s="12"/>
      <c r="C71" s="15"/>
      <c r="D71" s="15"/>
      <c r="E71" s="15"/>
      <c r="F71" s="15"/>
      <c r="G71" s="15"/>
      <c r="H71" s="15"/>
      <c r="I71" s="15"/>
    </row>
    <row r="72" spans="1:9" x14ac:dyDescent="0.25">
      <c r="A72" s="15"/>
      <c r="B72" s="12"/>
      <c r="C72" s="15"/>
      <c r="D72" s="15"/>
      <c r="E72" s="15"/>
      <c r="F72" s="15"/>
      <c r="G72" s="15"/>
      <c r="H72" s="15"/>
      <c r="I72" s="15"/>
    </row>
    <row r="73" spans="1:9" x14ac:dyDescent="0.25">
      <c r="A73" s="15"/>
      <c r="B73" s="12"/>
      <c r="C73" s="15"/>
      <c r="D73" s="15"/>
      <c r="E73" s="15"/>
      <c r="F73" s="15"/>
      <c r="G73" s="15"/>
      <c r="H73" s="15"/>
      <c r="I73" s="15"/>
    </row>
    <row r="74" spans="1:9" x14ac:dyDescent="0.25">
      <c r="A74" s="15"/>
      <c r="B74" s="12"/>
      <c r="C74" s="15"/>
      <c r="D74" s="15"/>
      <c r="E74" s="15"/>
      <c r="F74" s="15"/>
      <c r="G74" s="15"/>
      <c r="H74" s="15"/>
      <c r="I74" s="15"/>
    </row>
    <row r="75" spans="1:9" x14ac:dyDescent="0.25">
      <c r="A75" s="15"/>
      <c r="B75" s="12"/>
      <c r="C75" s="15"/>
      <c r="D75" s="15"/>
      <c r="E75" s="15"/>
      <c r="F75" s="15"/>
      <c r="G75" s="15"/>
      <c r="H75" s="15"/>
      <c r="I75" s="15"/>
    </row>
    <row r="76" spans="1:9" x14ac:dyDescent="0.25">
      <c r="A76" s="15"/>
      <c r="B76" s="12"/>
      <c r="C76" s="15"/>
      <c r="D76" s="15"/>
      <c r="E76" s="15"/>
      <c r="F76" s="15"/>
      <c r="G76" s="15"/>
      <c r="H76" s="15"/>
      <c r="I76" s="15"/>
    </row>
    <row r="77" spans="1:9" x14ac:dyDescent="0.25">
      <c r="A77" s="15"/>
      <c r="B77" s="12"/>
      <c r="C77" s="15"/>
      <c r="D77" s="15"/>
      <c r="E77" s="15"/>
      <c r="F77" s="15"/>
      <c r="G77" s="15"/>
      <c r="H77" s="15"/>
      <c r="I77" s="15"/>
    </row>
    <row r="78" spans="1:9" x14ac:dyDescent="0.25">
      <c r="A78" s="15"/>
      <c r="B78" s="12"/>
      <c r="C78" s="15"/>
      <c r="D78" s="15"/>
      <c r="E78" s="15"/>
      <c r="F78" s="15"/>
      <c r="G78" s="15"/>
      <c r="H78" s="15"/>
      <c r="I78" s="15"/>
    </row>
    <row r="79" spans="1:9" x14ac:dyDescent="0.25">
      <c r="A79" s="15"/>
      <c r="B79" s="12"/>
      <c r="C79" s="15"/>
      <c r="D79" s="15"/>
      <c r="E79" s="15"/>
      <c r="F79" s="15"/>
      <c r="G79" s="15"/>
      <c r="H79" s="15"/>
      <c r="I79" s="15"/>
    </row>
    <row r="80" spans="1:9" x14ac:dyDescent="0.25">
      <c r="A80" s="15"/>
      <c r="B80" s="12"/>
      <c r="C80" s="15"/>
      <c r="D80" s="15"/>
      <c r="E80" s="15"/>
      <c r="F80" s="15"/>
      <c r="G80" s="15"/>
      <c r="H80" s="15"/>
      <c r="I80" s="15"/>
    </row>
    <row r="81" spans="1:9" x14ac:dyDescent="0.25">
      <c r="A81" s="15"/>
      <c r="B81" s="12"/>
      <c r="C81" s="15"/>
      <c r="D81" s="15"/>
      <c r="E81" s="15"/>
      <c r="F81" s="15"/>
      <c r="G81" s="15"/>
      <c r="H81" s="15"/>
      <c r="I81" s="15"/>
    </row>
    <row r="82" spans="1:9" x14ac:dyDescent="0.25">
      <c r="A82" s="15"/>
      <c r="B82" s="12"/>
      <c r="C82" s="15"/>
      <c r="D82" s="15"/>
      <c r="E82" s="15"/>
      <c r="F82" s="15"/>
      <c r="G82" s="15"/>
      <c r="H82" s="15"/>
      <c r="I82" s="15"/>
    </row>
    <row r="83" spans="1:9" x14ac:dyDescent="0.25">
      <c r="A83" s="15"/>
      <c r="B83" s="12"/>
      <c r="C83" s="15"/>
      <c r="D83" s="15"/>
      <c r="E83" s="15"/>
      <c r="F83" s="15"/>
      <c r="G83" s="15"/>
      <c r="H83" s="15"/>
      <c r="I83" s="15"/>
    </row>
    <row r="84" spans="1:9" x14ac:dyDescent="0.25">
      <c r="A84" s="15"/>
      <c r="B84" s="12"/>
      <c r="C84" s="15"/>
      <c r="D84" s="15"/>
      <c r="E84" s="15"/>
      <c r="F84" s="15"/>
      <c r="G84" s="15"/>
      <c r="H84" s="15"/>
      <c r="I84" s="15"/>
    </row>
    <row r="85" spans="1:9" x14ac:dyDescent="0.25">
      <c r="A85" s="15"/>
      <c r="B85" s="12"/>
      <c r="C85" s="15"/>
      <c r="D85" s="15"/>
      <c r="E85" s="15"/>
      <c r="F85" s="15"/>
      <c r="G85" s="15"/>
      <c r="H85" s="15"/>
      <c r="I85" s="15"/>
    </row>
    <row r="86" spans="1:9" x14ac:dyDescent="0.25">
      <c r="A86" s="15"/>
      <c r="B86" s="12"/>
      <c r="C86" s="15"/>
      <c r="D86" s="15"/>
      <c r="E86" s="15"/>
      <c r="F86" s="15"/>
      <c r="G86" s="15"/>
      <c r="H86" s="15"/>
      <c r="I86" s="15"/>
    </row>
    <row r="87" spans="1:9" x14ac:dyDescent="0.25">
      <c r="A87" s="15"/>
      <c r="B87" s="12"/>
      <c r="C87" s="15"/>
      <c r="D87" s="15"/>
      <c r="E87" s="15"/>
      <c r="F87" s="15"/>
      <c r="G87" s="15"/>
      <c r="H87" s="15"/>
      <c r="I87" s="15"/>
    </row>
    <row r="88" spans="1:9" x14ac:dyDescent="0.25">
      <c r="A88" s="15"/>
      <c r="B88" s="12"/>
      <c r="C88" s="15"/>
      <c r="D88" s="15"/>
      <c r="E88" s="15"/>
      <c r="F88" s="15"/>
      <c r="G88" s="15"/>
      <c r="H88" s="15"/>
      <c r="I88" s="15"/>
    </row>
    <row r="89" spans="1:9" x14ac:dyDescent="0.25">
      <c r="A89" s="15"/>
      <c r="B89" s="12"/>
      <c r="C89" s="15"/>
      <c r="D89" s="15"/>
      <c r="E89" s="15"/>
      <c r="F89" s="15"/>
      <c r="G89" s="15"/>
      <c r="H89" s="15"/>
      <c r="I89" s="15"/>
    </row>
    <row r="90" spans="1:9" x14ac:dyDescent="0.25">
      <c r="A90" s="15"/>
      <c r="B90" s="12"/>
      <c r="C90" s="15"/>
      <c r="D90" s="15"/>
      <c r="E90" s="15"/>
      <c r="F90" s="15"/>
      <c r="G90" s="15"/>
      <c r="H90" s="15"/>
      <c r="I90" s="15"/>
    </row>
    <row r="91" spans="1:9" x14ac:dyDescent="0.25">
      <c r="A91" s="15"/>
      <c r="B91" s="12"/>
      <c r="C91" s="15"/>
      <c r="D91" s="15"/>
      <c r="E91" s="15"/>
      <c r="F91" s="15"/>
      <c r="G91" s="15"/>
      <c r="H91" s="15"/>
      <c r="I91" s="15"/>
    </row>
    <row r="92" spans="1:9" x14ac:dyDescent="0.25">
      <c r="A92" s="15"/>
      <c r="B92" s="12"/>
      <c r="C92" s="15"/>
      <c r="D92" s="15"/>
      <c r="E92" s="15"/>
      <c r="F92" s="15"/>
      <c r="G92" s="15"/>
      <c r="H92" s="15"/>
      <c r="I92" s="15"/>
    </row>
    <row r="93" spans="1:9" x14ac:dyDescent="0.25">
      <c r="A93" s="15"/>
      <c r="B93" s="12"/>
      <c r="C93" s="15"/>
      <c r="D93" s="15"/>
      <c r="E93" s="15"/>
      <c r="F93" s="15"/>
      <c r="G93" s="15"/>
      <c r="H93" s="15"/>
      <c r="I93" s="15"/>
    </row>
    <row r="94" spans="1:9" x14ac:dyDescent="0.25">
      <c r="A94" s="15"/>
      <c r="B94" s="12"/>
      <c r="C94" s="15"/>
      <c r="D94" s="15"/>
      <c r="E94" s="15"/>
      <c r="F94" s="15"/>
      <c r="G94" s="15"/>
      <c r="H94" s="15"/>
      <c r="I94" s="15"/>
    </row>
    <row r="95" spans="1:9" x14ac:dyDescent="0.25">
      <c r="A95" s="15"/>
      <c r="B95" s="12"/>
      <c r="C95" s="15"/>
      <c r="D95" s="15"/>
      <c r="E95" s="15"/>
      <c r="F95" s="15"/>
      <c r="G95" s="15"/>
      <c r="H95" s="15"/>
      <c r="I95" s="15"/>
    </row>
    <row r="96" spans="1:9" x14ac:dyDescent="0.25">
      <c r="A96" s="15"/>
      <c r="B96" s="12"/>
      <c r="C96" s="15"/>
      <c r="D96" s="15"/>
      <c r="E96" s="15"/>
      <c r="F96" s="15"/>
      <c r="G96" s="15"/>
      <c r="H96" s="15"/>
      <c r="I96" s="15"/>
    </row>
    <row r="97" spans="1:9" x14ac:dyDescent="0.25">
      <c r="A97" s="15"/>
      <c r="B97" s="12"/>
      <c r="C97" s="15"/>
      <c r="D97" s="15"/>
      <c r="E97" s="15"/>
      <c r="F97" s="15"/>
      <c r="G97" s="15"/>
      <c r="H97" s="15"/>
      <c r="I97" s="15"/>
    </row>
    <row r="98" spans="1:9" x14ac:dyDescent="0.25">
      <c r="A98" s="15"/>
      <c r="B98" s="12"/>
      <c r="C98" s="15"/>
      <c r="D98" s="15"/>
      <c r="E98" s="15"/>
      <c r="F98" s="15"/>
      <c r="G98" s="15"/>
      <c r="H98" s="15"/>
      <c r="I98" s="15"/>
    </row>
    <row r="99" spans="1:9" x14ac:dyDescent="0.25">
      <c r="A99" s="15"/>
      <c r="B99" s="12"/>
      <c r="C99" s="15"/>
      <c r="D99" s="15"/>
      <c r="E99" s="15"/>
      <c r="F99" s="15"/>
      <c r="G99" s="15"/>
      <c r="H99" s="15"/>
      <c r="I99" s="15"/>
    </row>
    <row r="100" spans="1:9" x14ac:dyDescent="0.25">
      <c r="A100" s="15"/>
      <c r="B100" s="12"/>
      <c r="C100" s="15"/>
      <c r="D100" s="15"/>
      <c r="E100" s="15"/>
      <c r="F100" s="15"/>
      <c r="G100" s="15"/>
      <c r="H100" s="15"/>
      <c r="I100" s="15"/>
    </row>
    <row r="101" spans="1:9" x14ac:dyDescent="0.25">
      <c r="A101" s="15"/>
      <c r="B101" s="12"/>
      <c r="C101" s="15"/>
      <c r="D101" s="15"/>
      <c r="E101" s="15"/>
      <c r="F101" s="15"/>
      <c r="G101" s="15"/>
      <c r="H101" s="15"/>
      <c r="I101" s="15"/>
    </row>
    <row r="102" spans="1:9" x14ac:dyDescent="0.25">
      <c r="A102" s="15"/>
      <c r="B102" s="12"/>
      <c r="C102" s="15"/>
      <c r="D102" s="15"/>
      <c r="E102" s="15"/>
      <c r="F102" s="15"/>
      <c r="G102" s="15"/>
      <c r="H102" s="15"/>
      <c r="I102" s="15"/>
    </row>
    <row r="103" spans="1:9" x14ac:dyDescent="0.25">
      <c r="A103" s="15"/>
      <c r="B103" s="12"/>
      <c r="C103" s="15"/>
      <c r="D103" s="15"/>
      <c r="E103" s="15"/>
      <c r="F103" s="15"/>
      <c r="G103" s="15"/>
      <c r="H103" s="15"/>
      <c r="I103" s="15"/>
    </row>
    <row r="104" spans="1:9" x14ac:dyDescent="0.25">
      <c r="A104" s="15"/>
      <c r="B104" s="12"/>
      <c r="C104" s="15"/>
      <c r="D104" s="15"/>
      <c r="E104" s="15"/>
      <c r="F104" s="15"/>
      <c r="G104" s="15"/>
      <c r="H104" s="15"/>
      <c r="I104" s="15"/>
    </row>
    <row r="105" spans="1:9" x14ac:dyDescent="0.25">
      <c r="A105" s="15"/>
      <c r="B105" s="12"/>
      <c r="C105" s="15"/>
      <c r="D105" s="15"/>
      <c r="E105" s="15"/>
      <c r="F105" s="15"/>
      <c r="G105" s="15"/>
      <c r="H105" s="15"/>
      <c r="I105" s="15"/>
    </row>
    <row r="106" spans="1:9" x14ac:dyDescent="0.25">
      <c r="A106" s="15"/>
      <c r="B106" s="12"/>
      <c r="C106" s="15"/>
      <c r="D106" s="15"/>
      <c r="E106" s="15"/>
      <c r="F106" s="15"/>
      <c r="G106" s="15"/>
      <c r="H106" s="15"/>
      <c r="I106" s="15"/>
    </row>
    <row r="107" spans="1:9" x14ac:dyDescent="0.25">
      <c r="A107" s="15"/>
      <c r="B107" s="12"/>
      <c r="C107" s="15"/>
      <c r="D107" s="15"/>
      <c r="E107" s="15"/>
      <c r="F107" s="15"/>
      <c r="G107" s="15"/>
      <c r="H107" s="15"/>
      <c r="I107" s="15"/>
    </row>
    <row r="108" spans="1:9" x14ac:dyDescent="0.25">
      <c r="A108" s="15"/>
      <c r="B108" s="12"/>
      <c r="C108" s="15"/>
      <c r="D108" s="15"/>
      <c r="E108" s="15"/>
      <c r="F108" s="15"/>
      <c r="G108" s="15"/>
      <c r="H108" s="15"/>
      <c r="I108" s="15"/>
    </row>
    <row r="109" spans="1:9" x14ac:dyDescent="0.25">
      <c r="A109" s="15"/>
      <c r="B109" s="12"/>
      <c r="C109" s="15"/>
      <c r="D109" s="15"/>
      <c r="E109" s="15"/>
      <c r="F109" s="15"/>
      <c r="G109" s="15"/>
      <c r="H109" s="15"/>
      <c r="I109" s="15"/>
    </row>
    <row r="110" spans="1:9" x14ac:dyDescent="0.25">
      <c r="A110" s="15"/>
      <c r="B110" s="12"/>
      <c r="C110" s="15"/>
      <c r="D110" s="15"/>
      <c r="E110" s="15"/>
      <c r="F110" s="15"/>
      <c r="G110" s="15"/>
      <c r="H110" s="15"/>
      <c r="I110" s="15"/>
    </row>
    <row r="111" spans="1:9" x14ac:dyDescent="0.25">
      <c r="A111" s="15"/>
      <c r="B111" s="12"/>
      <c r="C111" s="15"/>
      <c r="D111" s="15"/>
      <c r="E111" s="15"/>
      <c r="F111" s="15"/>
      <c r="G111" s="15"/>
      <c r="H111" s="15"/>
      <c r="I111" s="15"/>
    </row>
    <row r="112" spans="1:9" x14ac:dyDescent="0.25">
      <c r="A112" s="15"/>
      <c r="B112" s="12"/>
      <c r="C112" s="15"/>
      <c r="D112" s="15"/>
      <c r="E112" s="15"/>
      <c r="F112" s="15"/>
      <c r="G112" s="15"/>
      <c r="H112" s="15"/>
      <c r="I112" s="15"/>
    </row>
    <row r="113" spans="1:9" x14ac:dyDescent="0.25">
      <c r="A113" s="15"/>
      <c r="B113" s="12"/>
      <c r="C113" s="15"/>
      <c r="D113" s="15"/>
      <c r="E113" s="15"/>
      <c r="F113" s="15"/>
      <c r="G113" s="15"/>
      <c r="H113" s="15"/>
      <c r="I113" s="15"/>
    </row>
    <row r="114" spans="1:9" x14ac:dyDescent="0.25">
      <c r="A114" s="15"/>
      <c r="B114" s="12"/>
      <c r="C114" s="15"/>
      <c r="D114" s="15"/>
      <c r="E114" s="15"/>
      <c r="F114" s="15"/>
      <c r="G114" s="15"/>
      <c r="H114" s="15"/>
      <c r="I114" s="15"/>
    </row>
    <row r="115" spans="1:9" x14ac:dyDescent="0.25">
      <c r="A115" s="15"/>
      <c r="B115" s="12"/>
      <c r="C115" s="15"/>
      <c r="D115" s="15"/>
      <c r="E115" s="15"/>
      <c r="F115" s="15"/>
      <c r="G115" s="15"/>
      <c r="H115" s="15"/>
      <c r="I115" s="15"/>
    </row>
    <row r="116" spans="1:9" x14ac:dyDescent="0.25">
      <c r="A116" s="15"/>
      <c r="B116" s="12"/>
      <c r="C116" s="15"/>
      <c r="D116" s="15"/>
      <c r="E116" s="15"/>
      <c r="F116" s="15"/>
      <c r="G116" s="15"/>
      <c r="H116" s="15"/>
      <c r="I116" s="15"/>
    </row>
    <row r="117" spans="1:9" x14ac:dyDescent="0.25">
      <c r="A117" s="15"/>
      <c r="B117" s="12"/>
      <c r="C117" s="15"/>
      <c r="D117" s="15"/>
      <c r="E117" s="15"/>
      <c r="F117" s="15"/>
      <c r="G117" s="15"/>
      <c r="H117" s="15"/>
      <c r="I117" s="15"/>
    </row>
    <row r="118" spans="1:9" x14ac:dyDescent="0.25">
      <c r="A118" s="15"/>
      <c r="B118" s="12"/>
      <c r="C118" s="15"/>
      <c r="D118" s="15"/>
      <c r="E118" s="15"/>
      <c r="F118" s="15"/>
      <c r="G118" s="15"/>
      <c r="H118" s="15"/>
      <c r="I118" s="15"/>
    </row>
    <row r="119" spans="1:9" x14ac:dyDescent="0.25">
      <c r="A119" s="15"/>
      <c r="B119" s="12"/>
      <c r="C119" s="15"/>
      <c r="D119" s="15"/>
      <c r="E119" s="15"/>
      <c r="F119" s="15"/>
      <c r="G119" s="15"/>
      <c r="H119" s="15"/>
      <c r="I119" s="15"/>
    </row>
    <row r="120" spans="1:9" x14ac:dyDescent="0.25">
      <c r="A120" s="15"/>
      <c r="B120" s="12"/>
      <c r="C120" s="15"/>
      <c r="D120" s="15"/>
      <c r="E120" s="15"/>
      <c r="F120" s="15"/>
      <c r="G120" s="15"/>
      <c r="H120" s="15"/>
      <c r="I120" s="15"/>
    </row>
    <row r="121" spans="1:9" x14ac:dyDescent="0.25">
      <c r="A121" s="15"/>
      <c r="B121" s="12"/>
      <c r="C121" s="15"/>
      <c r="D121" s="15"/>
      <c r="E121" s="15"/>
      <c r="F121" s="15"/>
      <c r="G121" s="15"/>
      <c r="H121" s="15"/>
      <c r="I121" s="15"/>
    </row>
    <row r="122" spans="1:9" x14ac:dyDescent="0.25">
      <c r="A122" s="15"/>
      <c r="B122" s="12"/>
      <c r="C122" s="15"/>
      <c r="D122" s="15"/>
      <c r="E122" s="15"/>
      <c r="F122" s="15"/>
      <c r="G122" s="15"/>
      <c r="H122" s="15"/>
      <c r="I122" s="15"/>
    </row>
    <row r="123" spans="1:9" x14ac:dyDescent="0.25">
      <c r="A123" s="15"/>
      <c r="B123" s="12"/>
      <c r="C123" s="15"/>
      <c r="D123" s="15"/>
      <c r="E123" s="15"/>
      <c r="F123" s="15"/>
      <c r="G123" s="15"/>
      <c r="H123" s="15"/>
      <c r="I123" s="15"/>
    </row>
    <row r="124" spans="1:9" x14ac:dyDescent="0.25">
      <c r="C124" s="15"/>
      <c r="D124" s="15"/>
      <c r="E124" s="15"/>
      <c r="F124" s="15"/>
      <c r="G124" s="15"/>
      <c r="H124" s="15"/>
      <c r="I124" s="15"/>
    </row>
    <row r="125" spans="1:9" x14ac:dyDescent="0.25">
      <c r="C125" s="15"/>
      <c r="D125" s="15"/>
      <c r="E125" s="15"/>
      <c r="F125" s="15"/>
      <c r="G125" s="15"/>
      <c r="H125" s="15"/>
      <c r="I125" s="15"/>
    </row>
    <row r="126" spans="1:9" x14ac:dyDescent="0.25">
      <c r="C126" s="15"/>
      <c r="D126" s="15"/>
      <c r="E126" s="15"/>
      <c r="F126" s="15"/>
      <c r="G126" s="15"/>
      <c r="H126" s="15"/>
      <c r="I126" s="15"/>
    </row>
    <row r="127" spans="1:9" x14ac:dyDescent="0.25">
      <c r="C127" s="15"/>
      <c r="D127" s="15"/>
      <c r="E127" s="15"/>
      <c r="F127" s="15"/>
      <c r="G127" s="15"/>
      <c r="H127" s="15"/>
      <c r="I127" s="15"/>
    </row>
    <row r="128" spans="1:9" x14ac:dyDescent="0.25">
      <c r="C128" s="15"/>
      <c r="D128" s="15"/>
      <c r="E128" s="15"/>
      <c r="F128" s="15"/>
      <c r="G128" s="15"/>
      <c r="H128" s="15"/>
      <c r="I128" s="15"/>
    </row>
    <row r="129" spans="3:9" x14ac:dyDescent="0.25">
      <c r="C129" s="15"/>
      <c r="D129" s="15"/>
      <c r="E129" s="15"/>
      <c r="F129" s="15"/>
      <c r="G129" s="15"/>
      <c r="H129" s="15"/>
      <c r="I129" s="15"/>
    </row>
    <row r="130" spans="3:9" x14ac:dyDescent="0.25">
      <c r="C130" s="15"/>
      <c r="D130" s="15"/>
      <c r="E130" s="15"/>
      <c r="F130" s="15"/>
      <c r="G130" s="15"/>
      <c r="H130" s="15"/>
      <c r="I130" s="15"/>
    </row>
    <row r="131" spans="3:9" x14ac:dyDescent="0.25">
      <c r="C131" s="15"/>
      <c r="D131" s="15"/>
      <c r="E131" s="15"/>
      <c r="F131" s="15"/>
      <c r="G131" s="15"/>
      <c r="H131" s="15"/>
      <c r="I131" s="15"/>
    </row>
    <row r="132" spans="3:9" x14ac:dyDescent="0.25">
      <c r="C132" s="15"/>
      <c r="D132" s="15"/>
      <c r="E132" s="15"/>
      <c r="F132" s="15"/>
      <c r="G132" s="15"/>
      <c r="H132" s="15"/>
      <c r="I132" s="15"/>
    </row>
    <row r="133" spans="3:9" x14ac:dyDescent="0.25">
      <c r="C133" s="15"/>
      <c r="D133" s="15"/>
      <c r="E133" s="15"/>
      <c r="F133" s="15"/>
      <c r="G133" s="15"/>
      <c r="H133" s="15"/>
      <c r="I133" s="15"/>
    </row>
    <row r="134" spans="3:9" x14ac:dyDescent="0.25">
      <c r="C134" s="15"/>
      <c r="D134" s="15"/>
      <c r="E134" s="15"/>
      <c r="F134" s="15"/>
      <c r="G134" s="15"/>
      <c r="H134" s="15"/>
      <c r="I134" s="15"/>
    </row>
    <row r="135" spans="3:9" x14ac:dyDescent="0.25">
      <c r="C135" s="15"/>
      <c r="D135" s="15"/>
      <c r="E135" s="15"/>
      <c r="F135" s="15"/>
      <c r="G135" s="15"/>
      <c r="H135" s="15"/>
      <c r="I135" s="15"/>
    </row>
    <row r="136" spans="3:9" x14ac:dyDescent="0.25">
      <c r="C136" s="15"/>
      <c r="D136" s="15"/>
      <c r="E136" s="15"/>
      <c r="F136" s="15"/>
      <c r="G136" s="15"/>
      <c r="H136" s="15"/>
      <c r="I136" s="15"/>
    </row>
    <row r="137" spans="3:9" x14ac:dyDescent="0.25">
      <c r="C137" s="15"/>
      <c r="D137" s="15"/>
      <c r="E137" s="15"/>
      <c r="F137" s="15"/>
      <c r="G137" s="15"/>
      <c r="H137" s="15"/>
      <c r="I137" s="15"/>
    </row>
  </sheetData>
  <mergeCells count="3">
    <mergeCell ref="A1:B1"/>
    <mergeCell ref="A2:I2"/>
    <mergeCell ref="E1:I1"/>
  </mergeCells>
  <pageMargins left="0.2" right="0.2" top="0.25" bottom="0.2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A3" sqref="A3:J3"/>
    </sheetView>
  </sheetViews>
  <sheetFormatPr defaultColWidth="9.140625" defaultRowHeight="15" x14ac:dyDescent="0.25"/>
  <cols>
    <col min="1" max="1" width="4.42578125" style="2" customWidth="1"/>
    <col min="2" max="2" width="32.42578125" style="2" customWidth="1"/>
    <col min="3" max="3" width="16.85546875" style="2" customWidth="1"/>
    <col min="4" max="4" width="10.28515625" style="2" customWidth="1"/>
    <col min="5" max="5" width="9.7109375" style="2" customWidth="1"/>
    <col min="6" max="6" width="17.42578125" style="2" customWidth="1"/>
    <col min="7" max="7" width="7.85546875" style="2" customWidth="1"/>
    <col min="8" max="8" width="12.42578125" style="2" customWidth="1"/>
    <col min="9" max="9" width="19.140625" style="2" customWidth="1"/>
    <col min="10" max="10" width="7.42578125" style="2" customWidth="1"/>
    <col min="11" max="11" width="5.85546875" style="2" customWidth="1"/>
    <col min="12" max="16384" width="9.140625" style="2"/>
  </cols>
  <sheetData>
    <row r="1" spans="1:11" ht="19.5" customHeight="1" x14ac:dyDescent="0.25">
      <c r="A1" s="107" t="s">
        <v>41</v>
      </c>
      <c r="B1" s="107"/>
      <c r="C1" s="107"/>
      <c r="F1" s="112" t="s">
        <v>88</v>
      </c>
      <c r="G1" s="112"/>
      <c r="H1" s="112"/>
      <c r="I1" s="112"/>
      <c r="J1" s="112"/>
      <c r="K1" s="112"/>
    </row>
    <row r="2" spans="1:11" ht="28.5" customHeight="1" x14ac:dyDescent="0.25">
      <c r="A2" s="107"/>
      <c r="B2" s="107"/>
      <c r="C2" s="107"/>
      <c r="F2" s="112"/>
      <c r="G2" s="112"/>
      <c r="H2" s="112"/>
      <c r="I2" s="112"/>
      <c r="J2" s="112"/>
      <c r="K2" s="112"/>
    </row>
    <row r="3" spans="1:11" ht="63" customHeight="1" x14ac:dyDescent="0.25">
      <c r="A3" s="108" t="s">
        <v>370</v>
      </c>
      <c r="B3" s="113"/>
      <c r="C3" s="113"/>
      <c r="D3" s="113"/>
      <c r="E3" s="113"/>
      <c r="F3" s="113"/>
      <c r="G3" s="113"/>
      <c r="H3" s="113"/>
      <c r="I3" s="113"/>
      <c r="J3" s="113"/>
    </row>
    <row r="5" spans="1:11" ht="42.75" customHeight="1" x14ac:dyDescent="0.25">
      <c r="A5" s="109" t="s">
        <v>0</v>
      </c>
      <c r="B5" s="109" t="s">
        <v>4</v>
      </c>
      <c r="C5" s="109" t="s">
        <v>82</v>
      </c>
      <c r="D5" s="109" t="s">
        <v>5</v>
      </c>
      <c r="E5" s="109" t="s">
        <v>6</v>
      </c>
      <c r="F5" s="114" t="s">
        <v>83</v>
      </c>
      <c r="G5" s="115"/>
      <c r="H5" s="109" t="s">
        <v>84</v>
      </c>
      <c r="I5" s="109" t="s">
        <v>85</v>
      </c>
      <c r="J5" s="109" t="s">
        <v>86</v>
      </c>
      <c r="K5" s="111" t="s">
        <v>87</v>
      </c>
    </row>
    <row r="6" spans="1:11" ht="33.75" customHeight="1" x14ac:dyDescent="0.25">
      <c r="A6" s="110"/>
      <c r="B6" s="110"/>
      <c r="C6" s="110"/>
      <c r="D6" s="110"/>
      <c r="E6" s="110"/>
      <c r="F6" s="7" t="s">
        <v>98</v>
      </c>
      <c r="G6" s="7" t="s">
        <v>97</v>
      </c>
      <c r="H6" s="110"/>
      <c r="I6" s="110"/>
      <c r="J6" s="110"/>
      <c r="K6" s="111"/>
    </row>
    <row r="7" spans="1:11" ht="33" customHeight="1" x14ac:dyDescent="0.25">
      <c r="A7" s="52" t="s">
        <v>328</v>
      </c>
      <c r="B7" s="53" t="s">
        <v>329</v>
      </c>
      <c r="C7" s="67">
        <f>C8+C11+C14+C17+C20+C23+C26+C29</f>
        <v>69917954000</v>
      </c>
      <c r="D7" s="3"/>
      <c r="E7" s="3"/>
      <c r="F7" s="38">
        <f>F8+F11+F14+F17+F20++F23+F26+F29+F33+F36+F39+F40+F41+F42+F49</f>
        <v>27941863200</v>
      </c>
      <c r="G7" s="39">
        <v>0</v>
      </c>
      <c r="H7" s="3"/>
      <c r="I7" s="3"/>
      <c r="J7" s="3"/>
      <c r="K7" s="3"/>
    </row>
    <row r="8" spans="1:11" s="40" customFormat="1" ht="57.75" customHeight="1" x14ac:dyDescent="0.2">
      <c r="A8" s="52">
        <v>1</v>
      </c>
      <c r="B8" s="54" t="s">
        <v>330</v>
      </c>
      <c r="C8" s="55">
        <v>9210446000</v>
      </c>
      <c r="D8" s="3" t="s">
        <v>331</v>
      </c>
      <c r="E8" s="51"/>
      <c r="F8" s="68">
        <f>F9+F10</f>
        <v>2660379300</v>
      </c>
      <c r="G8" s="39">
        <v>0</v>
      </c>
      <c r="H8" s="51"/>
      <c r="I8" s="51"/>
      <c r="J8" s="51"/>
      <c r="K8" s="51"/>
    </row>
    <row r="9" spans="1:11" ht="24.95" customHeight="1" x14ac:dyDescent="0.25">
      <c r="A9" s="56"/>
      <c r="B9" s="57" t="s">
        <v>332</v>
      </c>
      <c r="C9" s="58">
        <f>5358991000+2531800000</f>
        <v>7890791000</v>
      </c>
      <c r="D9" s="57"/>
      <c r="E9" s="1"/>
      <c r="F9" s="69">
        <f>C9*30%</f>
        <v>2367237300</v>
      </c>
      <c r="G9" s="102">
        <v>0</v>
      </c>
      <c r="H9" s="1"/>
      <c r="I9" s="1"/>
      <c r="J9" s="1"/>
      <c r="K9" s="1"/>
    </row>
    <row r="10" spans="1:11" ht="24.95" customHeight="1" x14ac:dyDescent="0.25">
      <c r="A10" s="56"/>
      <c r="B10" s="57" t="s">
        <v>333</v>
      </c>
      <c r="C10" s="58">
        <f>586284000</f>
        <v>586284000</v>
      </c>
      <c r="D10" s="57"/>
      <c r="E10" s="1"/>
      <c r="F10" s="69">
        <f>C10*50%</f>
        <v>293142000</v>
      </c>
      <c r="G10" s="102">
        <v>0</v>
      </c>
      <c r="H10" s="1"/>
      <c r="I10" s="1"/>
      <c r="J10" s="1"/>
      <c r="K10" s="1"/>
    </row>
    <row r="11" spans="1:11" s="40" customFormat="1" ht="48.75" customHeight="1" x14ac:dyDescent="0.2">
      <c r="A11" s="52">
        <v>2</v>
      </c>
      <c r="B11" s="54" t="s">
        <v>334</v>
      </c>
      <c r="C11" s="55">
        <v>14712454000</v>
      </c>
      <c r="D11" s="3" t="s">
        <v>331</v>
      </c>
      <c r="E11" s="51"/>
      <c r="F11" s="68">
        <f>F12+F13</f>
        <v>4290547800</v>
      </c>
      <c r="G11" s="39">
        <v>0</v>
      </c>
      <c r="H11" s="51"/>
      <c r="I11" s="51"/>
      <c r="J11" s="51"/>
      <c r="K11" s="51"/>
    </row>
    <row r="12" spans="1:11" ht="24.95" customHeight="1" x14ac:dyDescent="0.25">
      <c r="A12" s="56"/>
      <c r="B12" s="57" t="s">
        <v>332</v>
      </c>
      <c r="C12" s="58">
        <v>12019066000</v>
      </c>
      <c r="D12" s="57"/>
      <c r="E12" s="1"/>
      <c r="F12" s="69">
        <f>C12*30%</f>
        <v>3605719800</v>
      </c>
      <c r="G12" s="102">
        <v>0</v>
      </c>
      <c r="H12" s="1"/>
      <c r="I12" s="1"/>
      <c r="J12" s="1"/>
      <c r="K12" s="1"/>
    </row>
    <row r="13" spans="1:11" ht="24.95" customHeight="1" x14ac:dyDescent="0.25">
      <c r="A13" s="56"/>
      <c r="B13" s="57" t="s">
        <v>333</v>
      </c>
      <c r="C13" s="58">
        <v>1369656000</v>
      </c>
      <c r="D13" s="57"/>
      <c r="E13" s="1"/>
      <c r="F13" s="69">
        <f>C13*50%</f>
        <v>684828000</v>
      </c>
      <c r="G13" s="102">
        <v>0</v>
      </c>
      <c r="H13" s="1"/>
      <c r="I13" s="1"/>
      <c r="J13" s="1"/>
      <c r="K13" s="1"/>
    </row>
    <row r="14" spans="1:11" s="40" customFormat="1" ht="48" customHeight="1" x14ac:dyDescent="0.2">
      <c r="A14" s="59">
        <v>3</v>
      </c>
      <c r="B14" s="60" t="s">
        <v>335</v>
      </c>
      <c r="C14" s="61">
        <v>5000000000</v>
      </c>
      <c r="D14" s="3" t="s">
        <v>331</v>
      </c>
      <c r="E14" s="51"/>
      <c r="F14" s="68">
        <f>F15+F16</f>
        <v>1443331300</v>
      </c>
      <c r="G14" s="39">
        <v>0</v>
      </c>
      <c r="H14" s="51"/>
      <c r="I14" s="51"/>
      <c r="J14" s="51"/>
      <c r="K14" s="51"/>
    </row>
    <row r="15" spans="1:11" ht="24.95" customHeight="1" x14ac:dyDescent="0.25">
      <c r="A15" s="56"/>
      <c r="B15" s="57" t="s">
        <v>332</v>
      </c>
      <c r="C15" s="58">
        <f>1710726000+2598300000</f>
        <v>4309026000</v>
      </c>
      <c r="D15" s="57"/>
      <c r="E15" s="1"/>
      <c r="F15" s="69">
        <f>C15*30%</f>
        <v>1292707800</v>
      </c>
      <c r="G15" s="102">
        <v>0</v>
      </c>
      <c r="H15" s="1"/>
      <c r="I15" s="1"/>
      <c r="J15" s="1"/>
      <c r="K15" s="1"/>
    </row>
    <row r="16" spans="1:11" ht="24.95" customHeight="1" x14ac:dyDescent="0.25">
      <c r="A16" s="56"/>
      <c r="B16" s="57" t="s">
        <v>333</v>
      </c>
      <c r="C16" s="58">
        <v>301247000</v>
      </c>
      <c r="D16" s="57"/>
      <c r="E16" s="1"/>
      <c r="F16" s="69">
        <f>C16*50%</f>
        <v>150623500</v>
      </c>
      <c r="G16" s="102">
        <v>0</v>
      </c>
      <c r="H16" s="1"/>
      <c r="I16" s="1"/>
      <c r="J16" s="1"/>
      <c r="K16" s="1"/>
    </row>
    <row r="17" spans="1:11" s="40" customFormat="1" ht="47.25" customHeight="1" x14ac:dyDescent="0.2">
      <c r="A17" s="52">
        <v>4</v>
      </c>
      <c r="B17" s="54" t="s">
        <v>336</v>
      </c>
      <c r="C17" s="55">
        <v>19462747000</v>
      </c>
      <c r="D17" s="3" t="s">
        <v>331</v>
      </c>
      <c r="E17" s="51"/>
      <c r="F17" s="68">
        <f>F18+F19</f>
        <v>5671847400</v>
      </c>
      <c r="G17" s="39">
        <v>0</v>
      </c>
      <c r="H17" s="51"/>
      <c r="I17" s="51"/>
      <c r="J17" s="51"/>
      <c r="K17" s="51"/>
    </row>
    <row r="18" spans="1:11" ht="24.95" customHeight="1" x14ac:dyDescent="0.25">
      <c r="A18" s="56"/>
      <c r="B18" s="57" t="s">
        <v>332</v>
      </c>
      <c r="C18" s="58">
        <f>13512468000+2880435000</f>
        <v>16392903000</v>
      </c>
      <c r="D18" s="57"/>
      <c r="E18" s="1"/>
      <c r="F18" s="69">
        <f>C18*30%</f>
        <v>4917870900</v>
      </c>
      <c r="G18" s="102">
        <v>0</v>
      </c>
      <c r="H18" s="1"/>
      <c r="I18" s="1"/>
      <c r="J18" s="1"/>
      <c r="K18" s="1"/>
    </row>
    <row r="19" spans="1:11" ht="24.95" customHeight="1" x14ac:dyDescent="0.25">
      <c r="A19" s="56"/>
      <c r="B19" s="57" t="s">
        <v>333</v>
      </c>
      <c r="C19" s="58">
        <v>1507953000</v>
      </c>
      <c r="D19" s="57"/>
      <c r="E19" s="1"/>
      <c r="F19" s="69">
        <f>C19*50%</f>
        <v>753976500</v>
      </c>
      <c r="G19" s="102">
        <v>0</v>
      </c>
      <c r="H19" s="1"/>
      <c r="I19" s="1"/>
      <c r="J19" s="1"/>
      <c r="K19" s="1"/>
    </row>
    <row r="20" spans="1:11" s="40" customFormat="1" ht="44.25" customHeight="1" x14ac:dyDescent="0.2">
      <c r="A20" s="52">
        <v>5</v>
      </c>
      <c r="B20" s="54" t="s">
        <v>337</v>
      </c>
      <c r="C20" s="55">
        <v>1500000000</v>
      </c>
      <c r="D20" s="3" t="s">
        <v>331</v>
      </c>
      <c r="E20" s="51"/>
      <c r="F20" s="68">
        <f>F21+F22</f>
        <v>436708700</v>
      </c>
      <c r="G20" s="39">
        <v>0</v>
      </c>
      <c r="H20" s="51"/>
      <c r="I20" s="51"/>
      <c r="J20" s="51"/>
      <c r="K20" s="51"/>
    </row>
    <row r="21" spans="1:11" ht="24.95" customHeight="1" x14ac:dyDescent="0.25">
      <c r="A21" s="56"/>
      <c r="B21" s="57" t="s">
        <v>338</v>
      </c>
      <c r="C21" s="58">
        <v>1244974000</v>
      </c>
      <c r="D21" s="57"/>
      <c r="E21" s="1"/>
      <c r="F21" s="69">
        <f>C21*30%</f>
        <v>373492200</v>
      </c>
      <c r="G21" s="102">
        <v>0</v>
      </c>
      <c r="H21" s="1"/>
      <c r="I21" s="1"/>
      <c r="J21" s="1"/>
      <c r="K21" s="1"/>
    </row>
    <row r="22" spans="1:11" ht="24.95" customHeight="1" x14ac:dyDescent="0.25">
      <c r="A22" s="56"/>
      <c r="B22" s="57" t="s">
        <v>333</v>
      </c>
      <c r="C22" s="58">
        <v>126433000</v>
      </c>
      <c r="D22" s="57"/>
      <c r="E22" s="1"/>
      <c r="F22" s="69">
        <f>C22*50%</f>
        <v>63216500</v>
      </c>
      <c r="G22" s="102">
        <v>0</v>
      </c>
      <c r="H22" s="1"/>
      <c r="I22" s="1"/>
      <c r="J22" s="1"/>
      <c r="K22" s="1"/>
    </row>
    <row r="23" spans="1:11" s="40" customFormat="1" ht="24.95" customHeight="1" x14ac:dyDescent="0.2">
      <c r="A23" s="52">
        <v>6</v>
      </c>
      <c r="B23" s="54" t="s">
        <v>339</v>
      </c>
      <c r="C23" s="55">
        <v>6355817000</v>
      </c>
      <c r="D23" s="3" t="s">
        <v>331</v>
      </c>
      <c r="E23" s="51"/>
      <c r="F23" s="68">
        <f>F24+F25</f>
        <v>1861967000</v>
      </c>
      <c r="G23" s="39">
        <v>0</v>
      </c>
      <c r="H23" s="51"/>
      <c r="I23" s="51"/>
      <c r="J23" s="51"/>
      <c r="K23" s="51"/>
    </row>
    <row r="24" spans="1:11" ht="24.95" customHeight="1" x14ac:dyDescent="0.25">
      <c r="A24" s="56"/>
      <c r="B24" s="57" t="s">
        <v>338</v>
      </c>
      <c r="C24" s="58">
        <v>5525170000</v>
      </c>
      <c r="D24" s="57"/>
      <c r="E24" s="1"/>
      <c r="F24" s="69">
        <f>C24*30%</f>
        <v>1657551000</v>
      </c>
      <c r="G24" s="102">
        <v>0</v>
      </c>
      <c r="H24" s="1"/>
      <c r="I24" s="1"/>
      <c r="J24" s="1"/>
      <c r="K24" s="1"/>
    </row>
    <row r="25" spans="1:11" ht="24.95" customHeight="1" x14ac:dyDescent="0.25">
      <c r="A25" s="56"/>
      <c r="B25" s="57" t="s">
        <v>333</v>
      </c>
      <c r="C25" s="58">
        <v>408832000</v>
      </c>
      <c r="D25" s="57"/>
      <c r="E25" s="1"/>
      <c r="F25" s="69">
        <f>C25*50%</f>
        <v>204416000</v>
      </c>
      <c r="G25" s="102">
        <v>0</v>
      </c>
      <c r="H25" s="1"/>
      <c r="I25" s="1"/>
      <c r="J25" s="1"/>
      <c r="K25" s="1"/>
    </row>
    <row r="26" spans="1:11" s="40" customFormat="1" ht="39" customHeight="1" x14ac:dyDescent="0.2">
      <c r="A26" s="52">
        <v>7</v>
      </c>
      <c r="B26" s="54" t="s">
        <v>340</v>
      </c>
      <c r="C26" s="55">
        <v>2795924000</v>
      </c>
      <c r="D26" s="3" t="s">
        <v>331</v>
      </c>
      <c r="E26" s="51"/>
      <c r="F26" s="68">
        <f>F27+F28</f>
        <v>825648600</v>
      </c>
      <c r="G26" s="39">
        <v>0</v>
      </c>
      <c r="H26" s="51"/>
      <c r="I26" s="51"/>
      <c r="J26" s="51"/>
      <c r="K26" s="51"/>
    </row>
    <row r="27" spans="1:11" ht="24.95" customHeight="1" x14ac:dyDescent="0.25">
      <c r="A27" s="56"/>
      <c r="B27" s="57" t="s">
        <v>338</v>
      </c>
      <c r="C27" s="58">
        <v>2387717000</v>
      </c>
      <c r="D27" s="57"/>
      <c r="E27" s="1"/>
      <c r="F27" s="69">
        <f>C27*30%</f>
        <v>716315100</v>
      </c>
      <c r="G27" s="102">
        <v>0</v>
      </c>
      <c r="H27" s="1"/>
      <c r="I27" s="1"/>
      <c r="J27" s="1"/>
      <c r="K27" s="1"/>
    </row>
    <row r="28" spans="1:11" ht="24.95" customHeight="1" x14ac:dyDescent="0.25">
      <c r="A28" s="56"/>
      <c r="B28" s="57" t="s">
        <v>333</v>
      </c>
      <c r="C28" s="58">
        <v>218667000</v>
      </c>
      <c r="D28" s="57"/>
      <c r="E28" s="1"/>
      <c r="F28" s="69">
        <f>C28*50%</f>
        <v>109333500</v>
      </c>
      <c r="G28" s="102">
        <v>0</v>
      </c>
      <c r="H28" s="1"/>
      <c r="I28" s="1"/>
      <c r="J28" s="1"/>
      <c r="K28" s="1"/>
    </row>
    <row r="29" spans="1:11" s="40" customFormat="1" ht="61.5" customHeight="1" x14ac:dyDescent="0.2">
      <c r="A29" s="59">
        <v>8</v>
      </c>
      <c r="B29" s="60" t="s">
        <v>341</v>
      </c>
      <c r="C29" s="61">
        <v>10880566000</v>
      </c>
      <c r="D29" s="3" t="s">
        <v>331</v>
      </c>
      <c r="E29" s="51"/>
      <c r="F29" s="68">
        <f>F30+F31</f>
        <v>3260838600</v>
      </c>
      <c r="G29" s="39">
        <v>0</v>
      </c>
      <c r="H29" s="51"/>
      <c r="I29" s="51"/>
      <c r="J29" s="51"/>
      <c r="K29" s="51"/>
    </row>
    <row r="30" spans="1:11" ht="24.95" customHeight="1" x14ac:dyDescent="0.25">
      <c r="A30" s="56"/>
      <c r="B30" s="57" t="s">
        <v>332</v>
      </c>
      <c r="C30" s="58">
        <v>9644377000</v>
      </c>
      <c r="D30" s="57"/>
      <c r="E30" s="1"/>
      <c r="F30" s="69">
        <f>C30*30%</f>
        <v>2893313100</v>
      </c>
      <c r="G30" s="102">
        <v>0</v>
      </c>
      <c r="H30" s="1"/>
      <c r="I30" s="1"/>
      <c r="J30" s="1"/>
      <c r="K30" s="1"/>
    </row>
    <row r="31" spans="1:11" ht="24.95" customHeight="1" x14ac:dyDescent="0.25">
      <c r="A31" s="56"/>
      <c r="B31" s="57" t="s">
        <v>333</v>
      </c>
      <c r="C31" s="58">
        <v>735051000</v>
      </c>
      <c r="D31" s="57"/>
      <c r="E31" s="1"/>
      <c r="F31" s="69">
        <f>C31*50%</f>
        <v>367525500</v>
      </c>
      <c r="G31" s="102">
        <v>0</v>
      </c>
      <c r="H31" s="1"/>
      <c r="I31" s="1"/>
      <c r="J31" s="1"/>
      <c r="K31" s="1"/>
    </row>
    <row r="32" spans="1:11" ht="33.75" customHeight="1" x14ac:dyDescent="0.25">
      <c r="A32" s="52" t="s">
        <v>342</v>
      </c>
      <c r="B32" s="53" t="s">
        <v>343</v>
      </c>
      <c r="C32" s="62">
        <f>C33+C36+C39+C41+C42</f>
        <v>61050985000</v>
      </c>
      <c r="D32" s="57"/>
      <c r="E32" s="1"/>
      <c r="F32" s="69"/>
      <c r="G32" s="102">
        <v>0</v>
      </c>
      <c r="H32" s="1"/>
      <c r="I32" s="1"/>
      <c r="J32" s="1"/>
      <c r="K32" s="1"/>
    </row>
    <row r="33" spans="1:11" s="40" customFormat="1" ht="44.25" customHeight="1" x14ac:dyDescent="0.2">
      <c r="A33" s="52">
        <v>1</v>
      </c>
      <c r="B33" s="54" t="s">
        <v>344</v>
      </c>
      <c r="C33" s="61">
        <v>11435218000</v>
      </c>
      <c r="D33" s="3" t="s">
        <v>331</v>
      </c>
      <c r="E33" s="51"/>
      <c r="F33" s="68">
        <f>F34+F35</f>
        <v>3251801800</v>
      </c>
      <c r="G33" s="39">
        <v>0</v>
      </c>
      <c r="H33" s="51"/>
      <c r="I33" s="51"/>
      <c r="J33" s="51"/>
      <c r="K33" s="51"/>
    </row>
    <row r="34" spans="1:11" ht="24.95" customHeight="1" x14ac:dyDescent="0.25">
      <c r="A34" s="56"/>
      <c r="B34" s="57" t="s">
        <v>332</v>
      </c>
      <c r="C34" s="58">
        <v>9536196000</v>
      </c>
      <c r="D34" s="57"/>
      <c r="E34" s="1"/>
      <c r="F34" s="69">
        <f>C34*30%</f>
        <v>2860858800</v>
      </c>
      <c r="G34" s="102">
        <v>0</v>
      </c>
      <c r="H34" s="1"/>
      <c r="I34" s="1"/>
      <c r="J34" s="1"/>
      <c r="K34" s="1"/>
    </row>
    <row r="35" spans="1:11" ht="24.95" customHeight="1" x14ac:dyDescent="0.25">
      <c r="A35" s="56"/>
      <c r="B35" s="57" t="s">
        <v>333</v>
      </c>
      <c r="C35" s="58">
        <v>781886000</v>
      </c>
      <c r="D35" s="57"/>
      <c r="E35" s="1"/>
      <c r="F35" s="69">
        <f>C35*50%</f>
        <v>390943000</v>
      </c>
      <c r="G35" s="102">
        <v>0</v>
      </c>
      <c r="H35" s="1"/>
      <c r="I35" s="1"/>
      <c r="J35" s="1"/>
      <c r="K35" s="1"/>
    </row>
    <row r="36" spans="1:11" s="40" customFormat="1" ht="36.75" customHeight="1" x14ac:dyDescent="0.2">
      <c r="A36" s="52">
        <v>2</v>
      </c>
      <c r="B36" s="54" t="s">
        <v>345</v>
      </c>
      <c r="C36" s="61">
        <v>9615767000</v>
      </c>
      <c r="D36" s="3" t="s">
        <v>331</v>
      </c>
      <c r="E36" s="51"/>
      <c r="F36" s="68">
        <f>F37+F38</f>
        <v>2838792700</v>
      </c>
      <c r="G36" s="39">
        <v>0</v>
      </c>
      <c r="H36" s="51"/>
      <c r="I36" s="51"/>
      <c r="J36" s="51"/>
      <c r="K36" s="51"/>
    </row>
    <row r="37" spans="1:11" ht="24.95" customHeight="1" x14ac:dyDescent="0.25">
      <c r="A37" s="56"/>
      <c r="B37" s="57" t="s">
        <v>332</v>
      </c>
      <c r="C37" s="58">
        <v>8204214000</v>
      </c>
      <c r="D37" s="57"/>
      <c r="E37" s="1"/>
      <c r="F37" s="69">
        <f>C37*30%</f>
        <v>2461264200</v>
      </c>
      <c r="G37" s="102">
        <v>0</v>
      </c>
      <c r="H37" s="1"/>
      <c r="I37" s="1"/>
      <c r="J37" s="1"/>
      <c r="K37" s="1"/>
    </row>
    <row r="38" spans="1:11" ht="24.95" customHeight="1" x14ac:dyDescent="0.25">
      <c r="A38" s="56"/>
      <c r="B38" s="57" t="s">
        <v>333</v>
      </c>
      <c r="C38" s="58">
        <f>550785000+204272000</f>
        <v>755057000</v>
      </c>
      <c r="D38" s="57"/>
      <c r="E38" s="1"/>
      <c r="F38" s="69">
        <f>C38*50%</f>
        <v>377528500</v>
      </c>
      <c r="G38" s="102">
        <v>0</v>
      </c>
      <c r="H38" s="1"/>
      <c r="I38" s="1"/>
      <c r="J38" s="1"/>
      <c r="K38" s="1"/>
    </row>
    <row r="39" spans="1:11" s="40" customFormat="1" ht="58.5" customHeight="1" x14ac:dyDescent="0.2">
      <c r="A39" s="52">
        <v>3</v>
      </c>
      <c r="B39" s="54" t="s">
        <v>346</v>
      </c>
      <c r="C39" s="61">
        <v>10000000000</v>
      </c>
      <c r="D39" s="3" t="s">
        <v>331</v>
      </c>
      <c r="E39" s="51"/>
      <c r="F39" s="68"/>
      <c r="G39" s="39"/>
      <c r="H39" s="51"/>
      <c r="I39" s="63" t="s">
        <v>347</v>
      </c>
      <c r="J39" s="51"/>
      <c r="K39" s="51"/>
    </row>
    <row r="40" spans="1:11" ht="30" customHeight="1" x14ac:dyDescent="0.25">
      <c r="A40" s="52">
        <v>4</v>
      </c>
      <c r="B40" s="54" t="s">
        <v>348</v>
      </c>
      <c r="C40" s="61">
        <v>35000000000</v>
      </c>
      <c r="D40" s="3" t="s">
        <v>331</v>
      </c>
      <c r="E40" s="1"/>
      <c r="F40" s="69"/>
      <c r="G40" s="102"/>
      <c r="H40" s="1"/>
      <c r="I40" s="63" t="s">
        <v>347</v>
      </c>
      <c r="J40" s="1"/>
      <c r="K40" s="1"/>
    </row>
    <row r="41" spans="1:11" ht="30.75" customHeight="1" x14ac:dyDescent="0.25">
      <c r="A41" s="52">
        <v>5</v>
      </c>
      <c r="B41" s="54" t="s">
        <v>349</v>
      </c>
      <c r="C41" s="70">
        <v>10000000000</v>
      </c>
      <c r="D41" s="3" t="s">
        <v>331</v>
      </c>
      <c r="E41" s="1"/>
      <c r="F41" s="69"/>
      <c r="G41" s="102"/>
      <c r="H41" s="1"/>
      <c r="I41" s="63" t="s">
        <v>347</v>
      </c>
      <c r="J41" s="1"/>
      <c r="K41" s="1"/>
    </row>
    <row r="42" spans="1:11" ht="31.5" customHeight="1" x14ac:dyDescent="0.25">
      <c r="A42" s="52">
        <v>6</v>
      </c>
      <c r="B42" s="54" t="s">
        <v>350</v>
      </c>
      <c r="C42" s="70">
        <v>20000000000</v>
      </c>
      <c r="D42" s="3" t="s">
        <v>331</v>
      </c>
      <c r="E42" s="1"/>
      <c r="F42" s="69"/>
      <c r="G42" s="102"/>
      <c r="H42" s="1"/>
      <c r="I42" s="63" t="s">
        <v>347</v>
      </c>
      <c r="J42" s="1"/>
      <c r="K42" s="1"/>
    </row>
    <row r="43" spans="1:11" ht="32.25" customHeight="1" x14ac:dyDescent="0.25">
      <c r="A43" s="3" t="s">
        <v>351</v>
      </c>
      <c r="B43" s="51" t="s">
        <v>352</v>
      </c>
      <c r="C43" s="71">
        <f>C44+C45+C46+C47+C48+C49+C50+C51</f>
        <v>280867573000</v>
      </c>
      <c r="D43" s="51"/>
      <c r="E43" s="1"/>
      <c r="F43" s="6"/>
      <c r="G43" s="1"/>
      <c r="H43" s="1"/>
      <c r="I43" s="1"/>
      <c r="J43" s="1"/>
      <c r="K43" s="1"/>
    </row>
    <row r="44" spans="1:11" ht="133.5" customHeight="1" x14ac:dyDescent="0.25">
      <c r="A44" s="64">
        <v>1</v>
      </c>
      <c r="B44" s="65" t="s">
        <v>353</v>
      </c>
      <c r="C44" s="66">
        <v>199888882000</v>
      </c>
      <c r="D44" s="8" t="s">
        <v>331</v>
      </c>
      <c r="E44" s="1"/>
      <c r="F44" s="6"/>
      <c r="G44" s="72"/>
      <c r="H44" s="63" t="s">
        <v>354</v>
      </c>
      <c r="I44" s="63" t="s">
        <v>355</v>
      </c>
      <c r="J44" s="1"/>
      <c r="K44" s="1"/>
    </row>
    <row r="45" spans="1:11" ht="178.5" customHeight="1" x14ac:dyDescent="0.25">
      <c r="A45" s="64">
        <v>2</v>
      </c>
      <c r="B45" s="65" t="s">
        <v>356</v>
      </c>
      <c r="C45" s="66">
        <v>16520000000</v>
      </c>
      <c r="D45" s="8" t="s">
        <v>331</v>
      </c>
      <c r="E45" s="1"/>
      <c r="F45" s="6"/>
      <c r="G45" s="72"/>
      <c r="H45" s="63" t="s">
        <v>354</v>
      </c>
      <c r="I45" s="63" t="s">
        <v>357</v>
      </c>
      <c r="J45" s="1"/>
      <c r="K45" s="1"/>
    </row>
    <row r="46" spans="1:11" ht="132" customHeight="1" x14ac:dyDescent="0.25">
      <c r="A46" s="64">
        <v>3</v>
      </c>
      <c r="B46" s="65" t="s">
        <v>358</v>
      </c>
      <c r="C46" s="66">
        <v>13740000000</v>
      </c>
      <c r="D46" s="8" t="s">
        <v>331</v>
      </c>
      <c r="E46" s="1"/>
      <c r="F46" s="6"/>
      <c r="G46" s="72"/>
      <c r="H46" s="63" t="s">
        <v>354</v>
      </c>
      <c r="I46" s="63" t="s">
        <v>359</v>
      </c>
      <c r="J46" s="1"/>
      <c r="K46" s="1"/>
    </row>
    <row r="47" spans="1:11" ht="141" customHeight="1" x14ac:dyDescent="0.25">
      <c r="A47" s="64">
        <v>4</v>
      </c>
      <c r="B47" s="65" t="s">
        <v>360</v>
      </c>
      <c r="C47" s="66">
        <v>1631422000</v>
      </c>
      <c r="D47" s="8" t="s">
        <v>331</v>
      </c>
      <c r="E47" s="1"/>
      <c r="F47" s="6"/>
      <c r="G47" s="72"/>
      <c r="H47" s="63" t="s">
        <v>354</v>
      </c>
      <c r="I47" s="63" t="s">
        <v>361</v>
      </c>
      <c r="J47" s="1"/>
      <c r="K47" s="1"/>
    </row>
    <row r="48" spans="1:11" ht="176.25" customHeight="1" x14ac:dyDescent="0.25">
      <c r="A48" s="64">
        <v>5</v>
      </c>
      <c r="B48" s="65" t="s">
        <v>362</v>
      </c>
      <c r="C48" s="66">
        <v>19825411000</v>
      </c>
      <c r="D48" s="8" t="s">
        <v>331</v>
      </c>
      <c r="E48" s="1"/>
      <c r="F48" s="6"/>
      <c r="G48" s="72"/>
      <c r="H48" s="63" t="s">
        <v>354</v>
      </c>
      <c r="I48" s="63" t="s">
        <v>363</v>
      </c>
      <c r="J48" s="1"/>
      <c r="K48" s="1"/>
    </row>
    <row r="49" spans="1:11" ht="115.5" customHeight="1" x14ac:dyDescent="0.25">
      <c r="A49" s="64">
        <v>6</v>
      </c>
      <c r="B49" s="65" t="s">
        <v>364</v>
      </c>
      <c r="C49" s="66">
        <v>14206933000</v>
      </c>
      <c r="D49" s="8" t="s">
        <v>331</v>
      </c>
      <c r="E49" s="1"/>
      <c r="F49" s="69">
        <v>1400000000</v>
      </c>
      <c r="G49" s="72"/>
      <c r="H49" s="63"/>
      <c r="I49" s="63" t="s">
        <v>365</v>
      </c>
      <c r="J49" s="1"/>
      <c r="K49" s="1"/>
    </row>
    <row r="50" spans="1:11" ht="101.25" customHeight="1" x14ac:dyDescent="0.25">
      <c r="A50" s="64">
        <v>7</v>
      </c>
      <c r="B50" s="65" t="s">
        <v>366</v>
      </c>
      <c r="C50" s="66">
        <v>2541454000</v>
      </c>
      <c r="D50" s="8" t="s">
        <v>331</v>
      </c>
      <c r="E50" s="1"/>
      <c r="F50" s="6"/>
      <c r="G50" s="72"/>
      <c r="H50" s="63" t="s">
        <v>354</v>
      </c>
      <c r="I50" s="63" t="s">
        <v>367</v>
      </c>
      <c r="J50" s="1"/>
      <c r="K50" s="1"/>
    </row>
    <row r="51" spans="1:11" ht="105.75" customHeight="1" x14ac:dyDescent="0.25">
      <c r="A51" s="64">
        <v>8</v>
      </c>
      <c r="B51" s="65" t="s">
        <v>368</v>
      </c>
      <c r="C51" s="66">
        <v>12513471000</v>
      </c>
      <c r="D51" s="8" t="s">
        <v>331</v>
      </c>
      <c r="E51" s="1"/>
      <c r="F51" s="6"/>
      <c r="G51" s="72"/>
      <c r="H51" s="63" t="s">
        <v>354</v>
      </c>
      <c r="I51" s="63" t="s">
        <v>367</v>
      </c>
      <c r="J51" s="1"/>
      <c r="K51" s="1"/>
    </row>
  </sheetData>
  <mergeCells count="13">
    <mergeCell ref="I5:I6"/>
    <mergeCell ref="J5:J6"/>
    <mergeCell ref="K5:K6"/>
    <mergeCell ref="F1:K2"/>
    <mergeCell ref="A1:C2"/>
    <mergeCell ref="A3:J3"/>
    <mergeCell ref="C5:C6"/>
    <mergeCell ref="D5:D6"/>
    <mergeCell ref="E5:E6"/>
    <mergeCell ref="F5:G5"/>
    <mergeCell ref="H5:H6"/>
    <mergeCell ref="A5:A6"/>
    <mergeCell ref="B5:B6"/>
  </mergeCells>
  <pageMargins left="0.2" right="0.2" top="0.25" bottom="0.2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topLeftCell="A13" zoomScale="90" zoomScaleNormal="90" workbookViewId="0">
      <selection activeCell="A15" sqref="A15"/>
    </sheetView>
  </sheetViews>
  <sheetFormatPr defaultColWidth="9.140625" defaultRowHeight="15" x14ac:dyDescent="0.25"/>
  <cols>
    <col min="1" max="1" width="3.85546875" style="2" customWidth="1"/>
    <col min="2" max="2" width="28.140625" style="2" customWidth="1"/>
    <col min="3" max="3" width="7.5703125" style="2" customWidth="1"/>
    <col min="4" max="4" width="7.140625" style="2" customWidth="1"/>
    <col min="5" max="5" width="9.42578125" style="2" customWidth="1"/>
    <col min="6" max="6" width="10.42578125" style="91" customWidth="1"/>
    <col min="7" max="7" width="8" style="2" customWidth="1"/>
    <col min="8" max="8" width="7.7109375" style="2" customWidth="1"/>
    <col min="9" max="9" width="7.28515625" style="2" customWidth="1"/>
    <col min="10" max="10" width="9" style="2" customWidth="1"/>
    <col min="11" max="11" width="28.28515625" style="2" customWidth="1"/>
    <col min="12" max="12" width="17.28515625" style="2" customWidth="1"/>
    <col min="13" max="16384" width="9.140625" style="2"/>
  </cols>
  <sheetData>
    <row r="1" spans="1:12" ht="82.5" customHeight="1" x14ac:dyDescent="0.25">
      <c r="A1" s="107" t="s">
        <v>41</v>
      </c>
      <c r="B1" s="127"/>
      <c r="C1" s="127"/>
      <c r="D1" s="4"/>
      <c r="E1" s="4"/>
      <c r="F1" s="5"/>
      <c r="G1" s="122" t="s">
        <v>45</v>
      </c>
      <c r="H1" s="123"/>
      <c r="I1" s="123"/>
      <c r="J1" s="123"/>
      <c r="K1" s="123"/>
      <c r="L1" s="123"/>
    </row>
    <row r="2" spans="1:12" ht="63" customHeight="1" x14ac:dyDescent="0.25">
      <c r="A2" s="108" t="s">
        <v>371</v>
      </c>
      <c r="B2" s="108"/>
      <c r="C2" s="108"/>
      <c r="D2" s="108"/>
      <c r="E2" s="108"/>
      <c r="F2" s="108"/>
      <c r="G2" s="108"/>
      <c r="H2" s="108"/>
      <c r="I2" s="108"/>
      <c r="J2" s="108"/>
      <c r="K2" s="108"/>
      <c r="L2" s="108"/>
    </row>
    <row r="3" spans="1:12" ht="8.25" customHeight="1" x14ac:dyDescent="0.25"/>
    <row r="4" spans="1:12" s="18" customFormat="1" ht="33" customHeight="1" x14ac:dyDescent="0.2">
      <c r="A4" s="131" t="s">
        <v>0</v>
      </c>
      <c r="B4" s="131" t="s">
        <v>7</v>
      </c>
      <c r="C4" s="131" t="s">
        <v>8</v>
      </c>
      <c r="D4" s="131" t="s">
        <v>9</v>
      </c>
      <c r="E4" s="131" t="s">
        <v>10</v>
      </c>
      <c r="F4" s="128" t="s">
        <v>11</v>
      </c>
      <c r="G4" s="129"/>
      <c r="H4" s="129"/>
      <c r="I4" s="129"/>
      <c r="J4" s="130"/>
      <c r="K4" s="121" t="s">
        <v>13</v>
      </c>
      <c r="L4" s="121" t="s">
        <v>46</v>
      </c>
    </row>
    <row r="5" spans="1:12" s="18" customFormat="1" ht="47.25" customHeight="1" x14ac:dyDescent="0.2">
      <c r="A5" s="132"/>
      <c r="B5" s="133"/>
      <c r="C5" s="133"/>
      <c r="D5" s="133"/>
      <c r="E5" s="132"/>
      <c r="F5" s="77" t="s">
        <v>99</v>
      </c>
      <c r="G5" s="19" t="s">
        <v>100</v>
      </c>
      <c r="H5" s="19" t="s">
        <v>101</v>
      </c>
      <c r="I5" s="37" t="s">
        <v>102</v>
      </c>
      <c r="J5" s="37" t="s">
        <v>73</v>
      </c>
      <c r="K5" s="121"/>
      <c r="L5" s="121"/>
    </row>
    <row r="6" spans="1:12" s="18" customFormat="1" ht="68.25" customHeight="1" x14ac:dyDescent="0.2">
      <c r="A6" s="20">
        <v>1</v>
      </c>
      <c r="B6" s="21" t="s">
        <v>14</v>
      </c>
      <c r="C6" s="20" t="s">
        <v>15</v>
      </c>
      <c r="D6" s="124" t="s">
        <v>63</v>
      </c>
      <c r="E6" s="22">
        <v>26405</v>
      </c>
      <c r="F6" s="83">
        <v>357450</v>
      </c>
      <c r="G6" s="103">
        <v>30262</v>
      </c>
      <c r="H6" s="104">
        <v>30262</v>
      </c>
      <c r="I6" s="104">
        <v>105879</v>
      </c>
      <c r="J6" s="20" t="s">
        <v>182</v>
      </c>
      <c r="K6" s="21" t="s">
        <v>313</v>
      </c>
      <c r="L6" s="21" t="s">
        <v>57</v>
      </c>
    </row>
    <row r="7" spans="1:12" s="18" customFormat="1" ht="76.5" customHeight="1" x14ac:dyDescent="0.2">
      <c r="A7" s="20">
        <v>2</v>
      </c>
      <c r="B7" s="21" t="s">
        <v>80</v>
      </c>
      <c r="C7" s="20" t="s">
        <v>15</v>
      </c>
      <c r="D7" s="124"/>
      <c r="E7" s="22">
        <v>238202</v>
      </c>
      <c r="F7" s="83">
        <v>351147</v>
      </c>
      <c r="G7" s="104">
        <f>16000+26537</f>
        <v>42537</v>
      </c>
      <c r="H7" s="104">
        <f>16000+26537</f>
        <v>42537</v>
      </c>
      <c r="I7" s="104">
        <f>55913+4000+26537</f>
        <v>86450</v>
      </c>
      <c r="J7" s="20" t="s">
        <v>103</v>
      </c>
      <c r="K7" s="21" t="s">
        <v>314</v>
      </c>
      <c r="L7" s="21" t="s">
        <v>66</v>
      </c>
    </row>
    <row r="8" spans="1:12" s="18" customFormat="1" ht="62.25" customHeight="1" x14ac:dyDescent="0.2">
      <c r="A8" s="20">
        <v>3</v>
      </c>
      <c r="B8" s="21" t="s">
        <v>16</v>
      </c>
      <c r="C8" s="20" t="s">
        <v>15</v>
      </c>
      <c r="D8" s="124"/>
      <c r="E8" s="22">
        <v>63800</v>
      </c>
      <c r="F8" s="83">
        <v>135800</v>
      </c>
      <c r="G8" s="23">
        <v>12110</v>
      </c>
      <c r="H8" s="24">
        <v>12110</v>
      </c>
      <c r="I8" s="24">
        <v>38210</v>
      </c>
      <c r="J8" s="20" t="s">
        <v>182</v>
      </c>
      <c r="K8" s="21" t="s">
        <v>306</v>
      </c>
      <c r="L8" s="116" t="s">
        <v>55</v>
      </c>
    </row>
    <row r="9" spans="1:12" s="18" customFormat="1" ht="68.25" customHeight="1" x14ac:dyDescent="0.2">
      <c r="A9" s="20">
        <v>4</v>
      </c>
      <c r="B9" s="21" t="s">
        <v>17</v>
      </c>
      <c r="C9" s="20" t="s">
        <v>15</v>
      </c>
      <c r="D9" s="124"/>
      <c r="E9" s="22">
        <v>452000</v>
      </c>
      <c r="F9" s="83">
        <v>2810000</v>
      </c>
      <c r="G9" s="23">
        <v>237371</v>
      </c>
      <c r="H9" s="24">
        <v>265855.52</v>
      </c>
      <c r="I9" s="24">
        <v>702855.52</v>
      </c>
      <c r="J9" s="20" t="s">
        <v>182</v>
      </c>
      <c r="K9" s="21" t="s">
        <v>307</v>
      </c>
      <c r="L9" s="118"/>
    </row>
    <row r="10" spans="1:12" s="18" customFormat="1" ht="63.75" customHeight="1" x14ac:dyDescent="0.2">
      <c r="A10" s="20">
        <v>5</v>
      </c>
      <c r="B10" s="21" t="s">
        <v>18</v>
      </c>
      <c r="C10" s="20" t="s">
        <v>15</v>
      </c>
      <c r="D10" s="124"/>
      <c r="E10" s="22">
        <v>1666000</v>
      </c>
      <c r="F10" s="83">
        <v>2130000</v>
      </c>
      <c r="G10" s="23">
        <v>160553</v>
      </c>
      <c r="H10" s="24">
        <v>168580.65</v>
      </c>
      <c r="I10" s="24">
        <v>573580.65</v>
      </c>
      <c r="J10" s="20" t="s">
        <v>182</v>
      </c>
      <c r="K10" s="21" t="s">
        <v>308</v>
      </c>
      <c r="L10" s="117"/>
    </row>
    <row r="11" spans="1:12" s="18" customFormat="1" ht="64.5" customHeight="1" x14ac:dyDescent="0.2">
      <c r="A11" s="20">
        <v>6</v>
      </c>
      <c r="B11" s="21" t="s">
        <v>19</v>
      </c>
      <c r="C11" s="20" t="s">
        <v>12</v>
      </c>
      <c r="D11" s="118" t="s">
        <v>63</v>
      </c>
      <c r="E11" s="25" t="s">
        <v>70</v>
      </c>
      <c r="F11" s="84">
        <v>100</v>
      </c>
      <c r="G11" s="26">
        <v>15</v>
      </c>
      <c r="H11" s="27">
        <v>27.68</v>
      </c>
      <c r="I11" s="27">
        <v>27.68</v>
      </c>
      <c r="J11" s="20" t="s">
        <v>182</v>
      </c>
      <c r="K11" s="21" t="s">
        <v>309</v>
      </c>
      <c r="L11" s="21" t="s">
        <v>56</v>
      </c>
    </row>
    <row r="12" spans="1:12" s="18" customFormat="1" ht="66.75" customHeight="1" x14ac:dyDescent="0.2">
      <c r="A12" s="20">
        <v>7</v>
      </c>
      <c r="B12" s="21" t="s">
        <v>20</v>
      </c>
      <c r="C12" s="20" t="s">
        <v>21</v>
      </c>
      <c r="D12" s="117"/>
      <c r="E12" s="25" t="s">
        <v>70</v>
      </c>
      <c r="F12" s="84" t="s">
        <v>49</v>
      </c>
      <c r="G12" s="26">
        <v>5</v>
      </c>
      <c r="H12" s="27">
        <v>5</v>
      </c>
      <c r="I12" s="27">
        <v>5</v>
      </c>
      <c r="J12" s="20" t="s">
        <v>103</v>
      </c>
      <c r="K12" s="21" t="s">
        <v>310</v>
      </c>
      <c r="L12" s="21" t="s">
        <v>57</v>
      </c>
    </row>
    <row r="13" spans="1:12" s="18" customFormat="1" ht="84" customHeight="1" x14ac:dyDescent="0.2">
      <c r="A13" s="20">
        <v>8</v>
      </c>
      <c r="B13" s="21" t="s">
        <v>22</v>
      </c>
      <c r="C13" s="20" t="s">
        <v>12</v>
      </c>
      <c r="D13" s="116" t="s">
        <v>40</v>
      </c>
      <c r="E13" s="25" t="s">
        <v>70</v>
      </c>
      <c r="F13" s="85">
        <v>20</v>
      </c>
      <c r="G13" s="42">
        <v>2</v>
      </c>
      <c r="H13" s="43">
        <v>2</v>
      </c>
      <c r="I13" s="43">
        <v>2</v>
      </c>
      <c r="J13" s="20" t="s">
        <v>103</v>
      </c>
      <c r="K13" s="6" t="s">
        <v>311</v>
      </c>
      <c r="L13" s="21" t="s">
        <v>69</v>
      </c>
    </row>
    <row r="14" spans="1:12" s="18" customFormat="1" ht="71.25" customHeight="1" x14ac:dyDescent="0.2">
      <c r="A14" s="20">
        <v>9</v>
      </c>
      <c r="B14" s="21" t="s">
        <v>23</v>
      </c>
      <c r="C14" s="20" t="s">
        <v>12</v>
      </c>
      <c r="D14" s="118"/>
      <c r="E14" s="25" t="s">
        <v>70</v>
      </c>
      <c r="F14" s="85">
        <v>10</v>
      </c>
      <c r="G14" s="78" t="s">
        <v>70</v>
      </c>
      <c r="H14" s="79" t="s">
        <v>70</v>
      </c>
      <c r="I14" s="79" t="s">
        <v>70</v>
      </c>
      <c r="J14" s="101" t="s">
        <v>70</v>
      </c>
      <c r="K14" s="11" t="s">
        <v>70</v>
      </c>
      <c r="L14" s="21" t="s">
        <v>67</v>
      </c>
    </row>
    <row r="15" spans="1:12" s="18" customFormat="1" ht="63" customHeight="1" x14ac:dyDescent="0.2">
      <c r="A15" s="20">
        <v>10</v>
      </c>
      <c r="B15" s="21" t="s">
        <v>24</v>
      </c>
      <c r="C15" s="20" t="s">
        <v>25</v>
      </c>
      <c r="D15" s="118"/>
      <c r="E15" s="44" t="s">
        <v>71</v>
      </c>
      <c r="F15" s="86">
        <v>0</v>
      </c>
      <c r="G15" s="45">
        <v>0</v>
      </c>
      <c r="H15" s="46">
        <v>0</v>
      </c>
      <c r="I15" s="46">
        <v>0</v>
      </c>
      <c r="J15" s="102" t="s">
        <v>103</v>
      </c>
      <c r="K15" s="47" t="s">
        <v>312</v>
      </c>
      <c r="L15" s="21" t="s">
        <v>56</v>
      </c>
    </row>
    <row r="16" spans="1:12" s="18" customFormat="1" ht="57.75" customHeight="1" x14ac:dyDescent="0.2">
      <c r="A16" s="20">
        <v>11</v>
      </c>
      <c r="B16" s="21" t="s">
        <v>26</v>
      </c>
      <c r="C16" s="20" t="s">
        <v>12</v>
      </c>
      <c r="D16" s="119"/>
      <c r="E16" s="43" t="s">
        <v>89</v>
      </c>
      <c r="F16" s="87" t="s">
        <v>50</v>
      </c>
      <c r="G16" s="79" t="s">
        <v>70</v>
      </c>
      <c r="H16" s="79" t="s">
        <v>70</v>
      </c>
      <c r="I16" s="81" t="s">
        <v>70</v>
      </c>
      <c r="J16" s="82" t="s">
        <v>70</v>
      </c>
      <c r="K16" s="11" t="s">
        <v>70</v>
      </c>
      <c r="L16" s="125" t="s">
        <v>58</v>
      </c>
    </row>
    <row r="17" spans="1:12" s="18" customFormat="1" ht="48.75" customHeight="1" x14ac:dyDescent="0.2">
      <c r="A17" s="20">
        <v>12</v>
      </c>
      <c r="B17" s="21" t="s">
        <v>27</v>
      </c>
      <c r="C17" s="20" t="s">
        <v>28</v>
      </c>
      <c r="D17" s="120"/>
      <c r="E17" s="43" t="s">
        <v>70</v>
      </c>
      <c r="F17" s="87" t="s">
        <v>51</v>
      </c>
      <c r="G17" s="79" t="s">
        <v>70</v>
      </c>
      <c r="H17" s="79" t="s">
        <v>70</v>
      </c>
      <c r="I17" s="79" t="s">
        <v>70</v>
      </c>
      <c r="J17" s="92" t="s">
        <v>70</v>
      </c>
      <c r="K17" s="11" t="s">
        <v>70</v>
      </c>
      <c r="L17" s="126"/>
    </row>
    <row r="18" spans="1:12" s="18" customFormat="1" ht="56.25" customHeight="1" x14ac:dyDescent="0.2">
      <c r="A18" s="20">
        <v>13</v>
      </c>
      <c r="B18" s="21" t="s">
        <v>29</v>
      </c>
      <c r="C18" s="20" t="s">
        <v>30</v>
      </c>
      <c r="D18" s="116" t="s">
        <v>64</v>
      </c>
      <c r="E18" s="73" t="s">
        <v>70</v>
      </c>
      <c r="F18" s="88">
        <v>5</v>
      </c>
      <c r="G18" s="74" t="s">
        <v>70</v>
      </c>
      <c r="H18" s="48" t="s">
        <v>70</v>
      </c>
      <c r="I18" s="48" t="s">
        <v>70</v>
      </c>
      <c r="J18" s="11" t="s">
        <v>70</v>
      </c>
      <c r="K18" s="11" t="s">
        <v>70</v>
      </c>
      <c r="L18" s="21" t="s">
        <v>56</v>
      </c>
    </row>
    <row r="19" spans="1:12" s="18" customFormat="1" ht="51.75" customHeight="1" x14ac:dyDescent="0.2">
      <c r="A19" s="20">
        <v>14</v>
      </c>
      <c r="B19" s="21" t="s">
        <v>31</v>
      </c>
      <c r="C19" s="20" t="s">
        <v>12</v>
      </c>
      <c r="D19" s="119"/>
      <c r="E19" s="43" t="s">
        <v>70</v>
      </c>
      <c r="F19" s="87" t="s">
        <v>90</v>
      </c>
      <c r="G19" s="43">
        <v>95.1</v>
      </c>
      <c r="H19" s="26">
        <v>95.1</v>
      </c>
      <c r="I19" s="76">
        <v>95.1</v>
      </c>
      <c r="J19" s="49" t="s">
        <v>103</v>
      </c>
      <c r="K19" s="47" t="s">
        <v>183</v>
      </c>
      <c r="L19" s="116" t="s">
        <v>68</v>
      </c>
    </row>
    <row r="20" spans="1:12" s="18" customFormat="1" ht="52.5" customHeight="1" x14ac:dyDescent="0.2">
      <c r="A20" s="20">
        <v>15</v>
      </c>
      <c r="B20" s="21" t="s">
        <v>32</v>
      </c>
      <c r="C20" s="20" t="s">
        <v>12</v>
      </c>
      <c r="D20" s="120"/>
      <c r="E20" s="43">
        <v>51</v>
      </c>
      <c r="F20" s="87" t="s">
        <v>91</v>
      </c>
      <c r="G20" s="43">
        <v>55.3</v>
      </c>
      <c r="H20" s="26">
        <v>55.3</v>
      </c>
      <c r="I20" s="26">
        <v>55.3</v>
      </c>
      <c r="J20" s="20" t="s">
        <v>103</v>
      </c>
      <c r="K20" s="47" t="s">
        <v>184</v>
      </c>
      <c r="L20" s="117"/>
    </row>
    <row r="21" spans="1:12" s="18" customFormat="1" ht="52.5" customHeight="1" x14ac:dyDescent="0.2">
      <c r="A21" s="20">
        <v>16</v>
      </c>
      <c r="B21" s="21" t="s">
        <v>33</v>
      </c>
      <c r="C21" s="20" t="s">
        <v>12</v>
      </c>
      <c r="D21" s="116" t="s">
        <v>40</v>
      </c>
      <c r="E21" s="75" t="s">
        <v>72</v>
      </c>
      <c r="F21" s="89">
        <v>100</v>
      </c>
      <c r="G21" s="76">
        <v>100</v>
      </c>
      <c r="H21" s="27">
        <v>100</v>
      </c>
      <c r="I21" s="27">
        <v>100</v>
      </c>
      <c r="J21" s="20" t="s">
        <v>103</v>
      </c>
      <c r="K21" s="21" t="s">
        <v>185</v>
      </c>
      <c r="L21" s="21" t="s">
        <v>56</v>
      </c>
    </row>
    <row r="22" spans="1:12" s="18" customFormat="1" ht="92.25" customHeight="1" x14ac:dyDescent="0.2">
      <c r="A22" s="20">
        <v>17</v>
      </c>
      <c r="B22" s="21" t="s">
        <v>34</v>
      </c>
      <c r="C22" s="20" t="s">
        <v>12</v>
      </c>
      <c r="D22" s="118"/>
      <c r="E22" s="28" t="s">
        <v>72</v>
      </c>
      <c r="F22" s="84">
        <v>100</v>
      </c>
      <c r="G22" s="26">
        <v>100</v>
      </c>
      <c r="H22" s="27">
        <v>100</v>
      </c>
      <c r="I22" s="27">
        <v>100</v>
      </c>
      <c r="J22" s="20" t="s">
        <v>103</v>
      </c>
      <c r="K22" s="21" t="s">
        <v>104</v>
      </c>
      <c r="L22" s="21" t="s">
        <v>59</v>
      </c>
    </row>
    <row r="23" spans="1:12" s="18" customFormat="1" ht="32.25" customHeight="1" x14ac:dyDescent="0.2">
      <c r="A23" s="20">
        <v>18</v>
      </c>
      <c r="B23" s="21" t="s">
        <v>35</v>
      </c>
      <c r="C23" s="20" t="s">
        <v>12</v>
      </c>
      <c r="D23" s="118"/>
      <c r="E23" s="41" t="s">
        <v>92</v>
      </c>
      <c r="F23" s="85">
        <v>80</v>
      </c>
      <c r="G23" s="78" t="s">
        <v>70</v>
      </c>
      <c r="H23" s="79" t="s">
        <v>70</v>
      </c>
      <c r="I23" s="79" t="s">
        <v>70</v>
      </c>
      <c r="J23" s="33" t="s">
        <v>70</v>
      </c>
      <c r="K23" s="11" t="s">
        <v>70</v>
      </c>
      <c r="L23" s="116" t="s">
        <v>60</v>
      </c>
    </row>
    <row r="24" spans="1:12" s="18" customFormat="1" ht="37.5" customHeight="1" x14ac:dyDescent="0.2">
      <c r="A24" s="124">
        <v>19</v>
      </c>
      <c r="B24" s="21" t="s">
        <v>36</v>
      </c>
      <c r="C24" s="20" t="s">
        <v>12</v>
      </c>
      <c r="D24" s="118"/>
      <c r="E24" s="50" t="s">
        <v>72</v>
      </c>
      <c r="F24" s="85" t="s">
        <v>52</v>
      </c>
      <c r="G24" s="42" t="s">
        <v>140</v>
      </c>
      <c r="H24" s="43" t="s">
        <v>140</v>
      </c>
      <c r="I24" s="43" t="s">
        <v>140</v>
      </c>
      <c r="J24" s="8" t="s">
        <v>182</v>
      </c>
      <c r="K24" s="6" t="s">
        <v>141</v>
      </c>
      <c r="L24" s="118"/>
    </row>
    <row r="25" spans="1:12" s="18" customFormat="1" ht="62.25" customHeight="1" x14ac:dyDescent="0.2">
      <c r="A25" s="124"/>
      <c r="B25" s="21" t="s">
        <v>37</v>
      </c>
      <c r="C25" s="20" t="s">
        <v>12</v>
      </c>
      <c r="D25" s="117"/>
      <c r="E25" s="50" t="s">
        <v>72</v>
      </c>
      <c r="F25" s="85">
        <v>100</v>
      </c>
      <c r="G25" s="42">
        <v>100</v>
      </c>
      <c r="H25" s="43">
        <v>100</v>
      </c>
      <c r="I25" s="43">
        <v>100</v>
      </c>
      <c r="J25" s="8" t="s">
        <v>103</v>
      </c>
      <c r="K25" s="6" t="s">
        <v>142</v>
      </c>
      <c r="L25" s="117"/>
    </row>
    <row r="26" spans="1:12" s="18" customFormat="1" ht="103.5" customHeight="1" x14ac:dyDescent="0.2">
      <c r="A26" s="20">
        <v>20</v>
      </c>
      <c r="B26" s="21" t="s">
        <v>38</v>
      </c>
      <c r="C26" s="20" t="s">
        <v>12</v>
      </c>
      <c r="D26" s="116" t="s">
        <v>63</v>
      </c>
      <c r="E26" s="29" t="s">
        <v>79</v>
      </c>
      <c r="F26" s="84" t="s">
        <v>50</v>
      </c>
      <c r="G26" s="26">
        <v>99.9</v>
      </c>
      <c r="H26" s="27">
        <v>99.9</v>
      </c>
      <c r="I26" s="27">
        <v>99.9</v>
      </c>
      <c r="J26" s="8" t="s">
        <v>103</v>
      </c>
      <c r="K26" s="80" t="s">
        <v>165</v>
      </c>
      <c r="L26" s="21" t="s">
        <v>61</v>
      </c>
    </row>
    <row r="27" spans="1:12" s="18" customFormat="1" ht="73.5" customHeight="1" x14ac:dyDescent="0.2">
      <c r="A27" s="20">
        <v>21</v>
      </c>
      <c r="B27" s="21" t="s">
        <v>39</v>
      </c>
      <c r="C27" s="20" t="s">
        <v>12</v>
      </c>
      <c r="D27" s="117"/>
      <c r="E27" s="29" t="s">
        <v>72</v>
      </c>
      <c r="F27" s="84" t="s">
        <v>53</v>
      </c>
      <c r="G27" s="26">
        <v>100</v>
      </c>
      <c r="H27" s="27">
        <v>100</v>
      </c>
      <c r="I27" s="27">
        <v>100</v>
      </c>
      <c r="J27" s="8" t="s">
        <v>103</v>
      </c>
      <c r="K27" s="80" t="s">
        <v>166</v>
      </c>
      <c r="L27" s="116" t="s">
        <v>62</v>
      </c>
    </row>
    <row r="28" spans="1:12" s="34" customFormat="1" ht="56.25" customHeight="1" x14ac:dyDescent="0.2">
      <c r="A28" s="20">
        <v>22</v>
      </c>
      <c r="B28" s="21" t="s">
        <v>47</v>
      </c>
      <c r="C28" s="20" t="s">
        <v>48</v>
      </c>
      <c r="D28" s="20" t="s">
        <v>40</v>
      </c>
      <c r="E28" s="30" t="s">
        <v>65</v>
      </c>
      <c r="F28" s="90" t="s">
        <v>54</v>
      </c>
      <c r="G28" s="31" t="s">
        <v>70</v>
      </c>
      <c r="H28" s="32" t="s">
        <v>70</v>
      </c>
      <c r="I28" s="32" t="s">
        <v>70</v>
      </c>
      <c r="J28" s="33" t="s">
        <v>70</v>
      </c>
      <c r="K28" s="33" t="s">
        <v>70</v>
      </c>
      <c r="L28" s="117"/>
    </row>
    <row r="29" spans="1:12" x14ac:dyDescent="0.25">
      <c r="J29" s="134"/>
    </row>
  </sheetData>
  <mergeCells count="23">
    <mergeCell ref="L4:L5"/>
    <mergeCell ref="G1:L1"/>
    <mergeCell ref="A24:A25"/>
    <mergeCell ref="L8:L10"/>
    <mergeCell ref="L16:L17"/>
    <mergeCell ref="L19:L20"/>
    <mergeCell ref="L23:L25"/>
    <mergeCell ref="A2:L2"/>
    <mergeCell ref="A1:C1"/>
    <mergeCell ref="K4:K5"/>
    <mergeCell ref="F4:J4"/>
    <mergeCell ref="A4:A5"/>
    <mergeCell ref="B4:B5"/>
    <mergeCell ref="C4:C5"/>
    <mergeCell ref="D4:D5"/>
    <mergeCell ref="E4:E5"/>
    <mergeCell ref="L27:L28"/>
    <mergeCell ref="D13:D17"/>
    <mergeCell ref="D18:D20"/>
    <mergeCell ref="D21:D25"/>
    <mergeCell ref="D26:D27"/>
    <mergeCell ref="D6:D10"/>
    <mergeCell ref="D11:D12"/>
  </mergeCells>
  <pageMargins left="0" right="0" top="0.25" bottom="0.2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Phụ lục 1</vt:lpstr>
      <vt:lpstr>Phụ lục 2</vt:lpstr>
      <vt:lpstr>Phụ lục 3</vt:lpstr>
      <vt:lpstr>'Phụ lục 1'!Print_Titles</vt:lpstr>
      <vt:lpstr>'Phụ lục 2'!Print_Titles</vt:lpstr>
      <vt:lpstr>'Phụ lục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2026-03-12T08:22:27Z</cp:lastPrinted>
  <dcterms:created xsi:type="dcterms:W3CDTF">2026-03-02T04:21:04Z</dcterms:created>
  <dcterms:modified xsi:type="dcterms:W3CDTF">2026-03-12T08:22:33Z</dcterms:modified>
</cp:coreProperties>
</file>