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0730" windowHeight="11160" firstSheet="1" activeTab="6"/>
  </bookViews>
  <sheets>
    <sheet name="SGV" sheetId="86" state="veryHidden" r:id="rId1"/>
    <sheet name="1a" sheetId="82" r:id="rId2"/>
    <sheet name="1b" sheetId="88" r:id="rId3"/>
    <sheet name="2" sheetId="89" r:id="rId4"/>
    <sheet name="3A" sheetId="91" r:id="rId5"/>
    <sheet name="3B" sheetId="92" r:id="rId6"/>
    <sheet name="4" sheetId="52" r:id="rId7"/>
    <sheet name="5" sheetId="93" r:id="rId8"/>
    <sheet name="6A" sheetId="83" r:id="rId9"/>
    <sheet name="6B" sheetId="94" r:id="rId10"/>
    <sheet name="7" sheetId="95" r:id="rId11"/>
  </sheets>
  <definedNames>
    <definedName name="_xlnm.Print_Titles" localSheetId="1">'1a'!$4:$6</definedName>
    <definedName name="_xlnm.Print_Titles" localSheetId="2">'1b'!$2:$4</definedName>
    <definedName name="_xlnm.Print_Titles" localSheetId="4">'3A'!$5:$8</definedName>
    <definedName name="_xlnm.Print_Titles" localSheetId="6">'4'!$5:$8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52" l="1"/>
  <c r="L27" i="52"/>
  <c r="L26" i="52"/>
  <c r="L25" i="52"/>
  <c r="L24" i="52"/>
  <c r="L23" i="52"/>
  <c r="G65" i="92" l="1"/>
  <c r="G41" i="92"/>
  <c r="G17" i="92"/>
  <c r="G18" i="95" l="1"/>
  <c r="D18" i="95"/>
  <c r="G13" i="95"/>
  <c r="D13" i="95"/>
  <c r="G11" i="95"/>
  <c r="D11" i="95"/>
  <c r="G9" i="95"/>
  <c r="D9" i="95"/>
  <c r="G7" i="95"/>
  <c r="D7" i="95"/>
  <c r="I8" i="83"/>
  <c r="H8" i="83"/>
  <c r="G8" i="83"/>
  <c r="F8" i="83"/>
  <c r="E8" i="83"/>
  <c r="D8" i="83" s="1"/>
  <c r="I21" i="52" l="1"/>
  <c r="H21" i="52"/>
  <c r="G21" i="52"/>
  <c r="L21" i="52" s="1"/>
  <c r="I18" i="52"/>
  <c r="H18" i="52"/>
  <c r="G18" i="52"/>
  <c r="L18" i="52" s="1"/>
  <c r="I16" i="52"/>
  <c r="H16" i="52"/>
  <c r="G16" i="52"/>
  <c r="L16" i="52" s="1"/>
  <c r="I14" i="52"/>
  <c r="H14" i="52"/>
  <c r="G14" i="52"/>
  <c r="L14" i="52" s="1"/>
  <c r="I12" i="52"/>
  <c r="H12" i="52"/>
  <c r="G12" i="52"/>
  <c r="L12" i="52" s="1"/>
  <c r="I10" i="52"/>
  <c r="H10" i="52"/>
  <c r="G10" i="52"/>
  <c r="L10" i="52" s="1"/>
  <c r="H78" i="91" l="1"/>
  <c r="I78" i="91"/>
  <c r="J78" i="91"/>
  <c r="K78" i="91"/>
  <c r="L78" i="91"/>
  <c r="M78" i="91"/>
  <c r="N78" i="91"/>
  <c r="O78" i="91"/>
  <c r="P78" i="91"/>
  <c r="G78" i="91"/>
  <c r="G23" i="91"/>
  <c r="G20" i="91"/>
  <c r="G17" i="91"/>
  <c r="G14" i="91"/>
  <c r="G44" i="91"/>
  <c r="G41" i="91"/>
  <c r="G35" i="91"/>
  <c r="L10" i="89" l="1"/>
  <c r="D10" i="89" s="1"/>
  <c r="F9" i="88"/>
  <c r="J9" i="88"/>
  <c r="I9" i="88"/>
  <c r="H9" i="88"/>
  <c r="G9" i="88"/>
  <c r="E7" i="82"/>
  <c r="F7" i="82"/>
  <c r="H7" i="82"/>
  <c r="I7" i="82"/>
  <c r="C7" i="82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V10" i="89" l="1"/>
</calcChain>
</file>

<file path=xl/sharedStrings.xml><?xml version="1.0" encoding="utf-8"?>
<sst xmlns="http://schemas.openxmlformats.org/spreadsheetml/2006/main" count="780" uniqueCount="379">
  <si>
    <t>Ghi chú</t>
  </si>
  <si>
    <t>Tổng 
số</t>
  </si>
  <si>
    <t>Tổng số</t>
  </si>
  <si>
    <t>TT</t>
  </si>
  <si>
    <t>A</t>
  </si>
  <si>
    <t>I</t>
  </si>
  <si>
    <t>II</t>
  </si>
  <si>
    <t>B</t>
  </si>
  <si>
    <t>Số hộ gia đình</t>
  </si>
  <si>
    <t>Lý do đề nghị sáp nhập</t>
  </si>
  <si>
    <t xml:space="preserve">Cơ sở hạ tầng kinh tế xã hội phục vụ sinh hoạt của cộng đồng dân cư </t>
  </si>
  <si>
    <t>Trong đó quy mô</t>
  </si>
  <si>
    <t>Số người HĐ KCT dự kiến giảm</t>
  </si>
  <si>
    <t>Dưới 50%</t>
  </si>
  <si>
    <t>Từ 50% đến dưới 70%</t>
  </si>
  <si>
    <t>Từ 70% đến dưới 100%</t>
  </si>
  <si>
    <t>Từ 100% trở lên</t>
  </si>
  <si>
    <t xml:space="preserve">Dưới 50% </t>
  </si>
  <si>
    <t xml:space="preserve">Từ 50% đến dưới 70% </t>
  </si>
  <si>
    <t xml:space="preserve">Từ 70% đến dưới 100% </t>
  </si>
  <si>
    <t>STT</t>
  </si>
  <si>
    <t>Tổng số dân</t>
  </si>
  <si>
    <r>
      <t xml:space="preserve">Diện tích
</t>
    </r>
    <r>
      <rPr>
        <sz val="11"/>
        <rFont val="Times New Roman"/>
        <family val="1"/>
      </rPr>
      <t>(ha)</t>
    </r>
  </si>
  <si>
    <r>
      <t xml:space="preserve">Yếu tố đặc thù </t>
    </r>
    <r>
      <rPr>
        <sz val="11"/>
        <rFont val="Times New Roman"/>
        <family val="1"/>
      </rPr>
      <t>(nếu có)</t>
    </r>
  </si>
  <si>
    <t>Tên thôn/tổ dân phố</t>
  </si>
  <si>
    <t>Tổng</t>
  </si>
  <si>
    <t>Quy mô thôn/tổ dân phố</t>
  </si>
  <si>
    <r>
      <t xml:space="preserve">Số hộ gia đình </t>
    </r>
    <r>
      <rPr>
        <sz val="11"/>
        <rFont val="Times New Roman"/>
        <family val="1"/>
      </rPr>
      <t>(hộ)</t>
    </r>
    <r>
      <rPr>
        <b/>
        <sz val="11"/>
        <rFont val="Times New Roman"/>
        <family val="1"/>
      </rPr>
      <t xml:space="preserve"> </t>
    </r>
  </si>
  <si>
    <r>
      <t xml:space="preserve">Tổng số dân </t>
    </r>
    <r>
      <rPr>
        <sz val="11"/>
        <rFont val="Times New Roman"/>
        <family val="1"/>
      </rPr>
      <t>(người)</t>
    </r>
  </si>
  <si>
    <r>
      <t xml:space="preserve">Số hộ gia đình </t>
    </r>
    <r>
      <rPr>
        <sz val="10"/>
        <rFont val="Times New Roman"/>
        <family val="1"/>
      </rPr>
      <t xml:space="preserve">(hộ) </t>
    </r>
  </si>
  <si>
    <r>
      <t xml:space="preserve">Tổng số dân </t>
    </r>
    <r>
      <rPr>
        <sz val="10"/>
        <rFont val="Times New Roman"/>
        <family val="1"/>
      </rPr>
      <t>(người)</t>
    </r>
  </si>
  <si>
    <r>
      <t xml:space="preserve">Diện tích
</t>
    </r>
    <r>
      <rPr>
        <sz val="10"/>
        <rFont val="Times New Roman"/>
        <family val="1"/>
      </rPr>
      <t>(ha)</t>
    </r>
  </si>
  <si>
    <t>02 thôn liền kề nhau, có quy mô từ 70% đến dưới 100% số hộ gia đình theo quy định; phong tục tập quán, các yếu tố văn hóa không bị ảnh hưởng, thuận lợi cho việc sinh hoạt của Nhân dân</t>
  </si>
  <si>
    <t>Đạt tỷ lệ so với quy định</t>
  </si>
  <si>
    <t>Số người tham gia hoạt động trực tiếp dự kiến giảm</t>
  </si>
  <si>
    <t>02 Nhà văn hóa</t>
  </si>
  <si>
    <t>Phương án sắp xếp, tổ chức lại</t>
  </si>
  <si>
    <t>Trụ sở nhà văn hóa dôi dư</t>
  </si>
  <si>
    <t>Số lượng phương án sắp xếp</t>
  </si>
  <si>
    <t>Sắp xếp 02 thôn/ TDP</t>
  </si>
  <si>
    <t>Sắp xếp 03 thôn/ TDP</t>
  </si>
  <si>
    <t>Sắp xếp từ 04 thôn/ TDP trở lên</t>
  </si>
  <si>
    <r>
      <t>Từ 100% trở lên</t>
    </r>
    <r>
      <rPr>
        <i/>
        <sz val="11"/>
        <color indexed="8"/>
        <rFont val="Times New Roman"/>
        <family val="1"/>
      </rPr>
      <t xml:space="preserve"> </t>
    </r>
  </si>
  <si>
    <r>
      <t xml:space="preserve">Số hộ </t>
    </r>
    <r>
      <rPr>
        <sz val="9"/>
        <rFont val="Times New Roman"/>
        <family val="1"/>
      </rPr>
      <t>(hộ)</t>
    </r>
  </si>
  <si>
    <r>
      <t xml:space="preserve">Số nhân khẩu
</t>
    </r>
    <r>
      <rPr>
        <sz val="9"/>
        <rFont val="Times New Roman"/>
        <family val="1"/>
      </rPr>
      <t>(người)</t>
    </r>
  </si>
  <si>
    <r>
      <t xml:space="preserve">Số đảng viên
</t>
    </r>
    <r>
      <rPr>
        <sz val="9"/>
        <rFont val="Times New Roman"/>
        <family val="1"/>
      </rPr>
      <t>(người)</t>
    </r>
  </si>
  <si>
    <t>Tên địa phương</t>
  </si>
  <si>
    <t>Từ 100%  trở lên</t>
  </si>
  <si>
    <t>Trong đó quy mô số hộ gia đình</t>
  </si>
  <si>
    <t>So sánh trước khi sắp xếp và sau sắp xếp</t>
  </si>
  <si>
    <t>Trong đó</t>
  </si>
  <si>
    <t>Chi bộ</t>
  </si>
  <si>
    <t>Ban công tác Mặt trận</t>
  </si>
  <si>
    <t>Chi hội CCB</t>
  </si>
  <si>
    <t>Chi hội phụ nữ</t>
  </si>
  <si>
    <t>Chi đoàn TN</t>
  </si>
  <si>
    <t>Chi hội nông dân</t>
  </si>
  <si>
    <t>22=13-4</t>
  </si>
  <si>
    <t>Khác (Chữ thập đỏ, người cao tuổi...)</t>
  </si>
  <si>
    <t>Ban Giám sát đầu tư của cộng đồng</t>
  </si>
  <si>
    <t>Họ và tên</t>
  </si>
  <si>
    <t>Ngày tháng
 năm sinh</t>
  </si>
  <si>
    <t>Nữ</t>
  </si>
  <si>
    <t>Mức phụ cấp hiện hưởng</t>
  </si>
  <si>
    <t xml:space="preserve"> Đang hưởng chế độ hưu trí hoặc đã đủ tuổi nghỉ hưu theo quy định</t>
  </si>
  <si>
    <t>Chia theo độ tuổi</t>
  </si>
  <si>
    <t>Chia theo trình độ đào tạo</t>
  </si>
  <si>
    <t>Dưới 40 tuổi</t>
  </si>
  <si>
    <t>Từ 40 tuổi đến dưới 50 tuổi</t>
  </si>
  <si>
    <t>Từ 50 tuổi đến dưới 60 tuổi</t>
  </si>
  <si>
    <t>Trên 60 tuổi</t>
  </si>
  <si>
    <t>Trên ĐH</t>
  </si>
  <si>
    <t>Đại học</t>
  </si>
  <si>
    <t>Cao đẳng, trung cấp</t>
  </si>
  <si>
    <t>Dưới trung cấp</t>
  </si>
  <si>
    <t>Mức phụ cấp/ hỗ trợ hiện hưởng</t>
  </si>
  <si>
    <t>Trưởng Ban Công tác mặt trận</t>
  </si>
  <si>
    <t>Phó Trưởng thôn</t>
  </si>
  <si>
    <r>
      <rPr>
        <b/>
        <i/>
        <u/>
        <sz val="11"/>
        <color rgb="FFFF0000"/>
        <rFont val="Times New Roman"/>
        <family val="1"/>
      </rPr>
      <t xml:space="preserve">Lưu ý: </t>
    </r>
    <r>
      <rPr>
        <i/>
        <sz val="11"/>
        <color rgb="FFFF0000"/>
        <rFont val="Times New Roman"/>
        <family val="1"/>
      </rPr>
      <t xml:space="preserve">Số lượng người trong danh sách tại Phụ lục số 3A phải thống nhất với số lượng tại cột số 07 Phụ lục số 1A </t>
    </r>
  </si>
  <si>
    <r>
      <rPr>
        <b/>
        <i/>
        <u/>
        <sz val="11"/>
        <color rgb="FFFF0000"/>
        <rFont val="Times New Roman"/>
        <family val="1"/>
      </rPr>
      <t xml:space="preserve">Lưu ý: </t>
    </r>
    <r>
      <rPr>
        <i/>
        <sz val="11"/>
        <color rgb="FFFF0000"/>
        <rFont val="Times New Roman"/>
        <family val="1"/>
      </rPr>
      <t>Số lượng người trong danh sách tại Phụ lục số 3B phải thống nhất với số lượng tại cột số 08 Phụ lục số 1A</t>
    </r>
  </si>
  <si>
    <t>Lý do không thực hiện sắp xếp</t>
  </si>
  <si>
    <t>Thôn 1</t>
  </si>
  <si>
    <t>Thôn 2</t>
  </si>
  <si>
    <t>01 Nhà văn hóa</t>
  </si>
  <si>
    <t>Tổng số 03 thôn</t>
  </si>
  <si>
    <t>Chức vụ, chức danh tham gia  hoạt động trực tiếp ở thôn, tổ dân phố</t>
  </si>
  <si>
    <t>Khu thể thao</t>
  </si>
  <si>
    <t>Phương án xử lý, bố trí</t>
  </si>
  <si>
    <t>Nhà văn hóa</t>
  </si>
  <si>
    <t>Phương án khác</t>
  </si>
  <si>
    <t>Tiếp tục sử dụng</t>
  </si>
  <si>
    <t>Số lượng dôi dư sau sắp xếp</t>
  </si>
  <si>
    <t>Tổng số nhà văn hóa và khu thể thao hiện có</t>
  </si>
  <si>
    <t>Chuyển giao cho quan có thẩm quyền quản lý, sử dụng</t>
  </si>
  <si>
    <t>Thuyết minh phương án xử lý, bố trí</t>
  </si>
  <si>
    <t>Đảng viên</t>
  </si>
  <si>
    <t>ỦY BAN NHÂN DÂN
XÃ NGHI DƯƠNG</t>
  </si>
  <si>
    <t>ĐỐI VỚI XÃ</t>
  </si>
  <si>
    <t xml:space="preserve">Thôn 2 </t>
  </si>
  <si>
    <t xml:space="preserve">Thôn 3 </t>
  </si>
  <si>
    <t>chưa có nhà VH</t>
  </si>
  <si>
    <t xml:space="preserve">Thôn 4 </t>
  </si>
  <si>
    <t xml:space="preserve">Thôn 5 </t>
  </si>
  <si>
    <t xml:space="preserve">Thôn 6 </t>
  </si>
  <si>
    <t xml:space="preserve">Thôn 7 </t>
  </si>
  <si>
    <t xml:space="preserve">Thôn 8 </t>
  </si>
  <si>
    <t xml:space="preserve">Thôn 9 </t>
  </si>
  <si>
    <t>Thôn 1 Du Lễ</t>
  </si>
  <si>
    <t>Thôn 2 Du Lễ</t>
  </si>
  <si>
    <t>Thôn 3 Du Lễ</t>
  </si>
  <si>
    <t>Thôn 4 Du Lễ</t>
  </si>
  <si>
    <t>Thôn 5 Du Lễ</t>
  </si>
  <si>
    <t>Thôn Nghi Dương</t>
  </si>
  <si>
    <t>Thôn Xuân Đông</t>
  </si>
  <si>
    <t>Thôn Xuân Đoài</t>
  </si>
  <si>
    <t>Thôn Xuân Chiếng</t>
  </si>
  <si>
    <t>Thôn Mai Dương</t>
  </si>
  <si>
    <t>Tên thôn/</t>
  </si>
  <si>
    <t>Số người hoạt động không chuyên trách ở thôn</t>
  </si>
  <si>
    <t>Số người tham gia hoạt động trực tiếp ở thôn</t>
  </si>
  <si>
    <t>PHỤ LỤC 1A
Tổng hợp thực trạng quy mô số hộ gia đình của thôn
trên địa bàn xã Nghi Dương</t>
  </si>
  <si>
    <t>Xã Nghi Dương</t>
  </si>
  <si>
    <t>Số thôn hiện có</t>
  </si>
  <si>
    <t>PHỤ LỤC SỐ 2
Tổng hợp số lượng các tổ chức của thôn trên địa bàn xã Nghi Dương</t>
  </si>
  <si>
    <t>Số lượng thôn</t>
  </si>
  <si>
    <t>Trước khi sắp xếp thôn</t>
  </si>
  <si>
    <t>Sau khi sắp xếp thôn</t>
  </si>
  <si>
    <t>Các tổ chức tại thôn</t>
  </si>
  <si>
    <t>PHỤ LỤC 3A
Danh sách người hoạt động không chuyên trách ở thôn trên địa bàn xã Nghi Dương</t>
  </si>
  <si>
    <t>Chức vụ, chức danh Người hoạt động KCT ở thôn</t>
  </si>
  <si>
    <t>Đào Xuân Phượng</t>
  </si>
  <si>
    <t xml:space="preserve">Bí thư chi bộ </t>
  </si>
  <si>
    <t>Đào Xuân Nghiên</t>
  </si>
  <si>
    <t>Đào Văn Minh</t>
  </si>
  <si>
    <t>Trưởng thôn</t>
  </si>
  <si>
    <t>Vũ Hữu Trí</t>
  </si>
  <si>
    <t>Nguyễn Thị Lan</t>
  </si>
  <si>
    <t xml:space="preserve">Bí thư chi bộ kiêm Trưởng ban MT thôn </t>
  </si>
  <si>
    <t>III</t>
  </si>
  <si>
    <t>Thôn 3</t>
  </si>
  <si>
    <t>Phạm Thị Việt</t>
  </si>
  <si>
    <t>Bí thư chi bộ kiêm Trưởng ban công tác MT thôn</t>
  </si>
  <si>
    <t>Thôn 4</t>
  </si>
  <si>
    <t>Nguyễn Sỹ Chữ</t>
  </si>
  <si>
    <t>Đỗ Danh Quyết</t>
  </si>
  <si>
    <t>Thôn 5</t>
  </si>
  <si>
    <t>Vũ Hữu Bích</t>
  </si>
  <si>
    <t>Nguyễn Sỹ Tuyết</t>
  </si>
  <si>
    <t>Thôn 6</t>
  </si>
  <si>
    <t>Nguyễn Sỹ Luận</t>
  </si>
  <si>
    <t>Phạm Thị Phần</t>
  </si>
  <si>
    <t>1966</t>
  </si>
  <si>
    <t>Nguyễn Sĩ Đề</t>
  </si>
  <si>
    <t>Trưởng ban công tác MT thôn</t>
  </si>
  <si>
    <t>Thôn 7</t>
  </si>
  <si>
    <t>Nguyễn Sỹ Hinh</t>
  </si>
  <si>
    <t>Phạm Thị Hoàn</t>
  </si>
  <si>
    <t>12/4/1964</t>
  </si>
  <si>
    <t>Thôn 8</t>
  </si>
  <si>
    <t>Nguyễn Mạnh Vĩnh</t>
  </si>
  <si>
    <t>Đào Xuân Phúc</t>
  </si>
  <si>
    <t>Trưởng thôn kiêm Trưởng ban công tác MT thôn</t>
  </si>
  <si>
    <t>Thôn 9</t>
  </si>
  <si>
    <t>Nguyễn Thị Vĩnh</t>
  </si>
  <si>
    <t>Vũ Thị Ngân</t>
  </si>
  <si>
    <t xml:space="preserve">Trưởng thôn </t>
  </si>
  <si>
    <t>Bùi Thị Hồng</t>
  </si>
  <si>
    <t>Đào Văn Năm</t>
  </si>
  <si>
    <t>Đào Mạnh Tuấn</t>
  </si>
  <si>
    <t>Phạm Hữu Hùng</t>
  </si>
  <si>
    <t>Vũ Văn Minh</t>
  </si>
  <si>
    <t>Nguyễn Duy Nức</t>
  </si>
  <si>
    <t>Phạm Viết Khánh</t>
  </si>
  <si>
    <t>Đào Thị Hòa</t>
  </si>
  <si>
    <t>Cao Văn Thân</t>
  </si>
  <si>
    <t>Nguyễn Khắc Vụ</t>
  </si>
  <si>
    <t>Đỗ Thị Hiền</t>
  </si>
  <si>
    <t>Tăng Xuân Mấm</t>
  </si>
  <si>
    <t>Phạm Duy Bình</t>
  </si>
  <si>
    <t>Cao Thị Hiền</t>
  </si>
  <si>
    <t>Nguyễn Xuân Kiêm</t>
  </si>
  <si>
    <t>Nguyễn Đình Quynh</t>
  </si>
  <si>
    <t>Lê  Thị Thủy</t>
  </si>
  <si>
    <t>17/2/1958</t>
  </si>
  <si>
    <t>Phạm Đức Quân</t>
  </si>
  <si>
    <t>11/8/1987</t>
  </si>
  <si>
    <t>Phạm Đức Hiếu</t>
  </si>
  <si>
    <t>Nguyễn Danh Nhị</t>
  </si>
  <si>
    <t>Nguyễn Danh Tuấn</t>
  </si>
  <si>
    <t>Phạm Thị Dung</t>
  </si>
  <si>
    <t>Nguyễn Xuân Sông</t>
  </si>
  <si>
    <t>Nguyễn Trọng Thực</t>
  </si>
  <si>
    <t>Phạm Đình Hấn</t>
  </si>
  <si>
    <t>Nguyễn Đăng Thúy</t>
  </si>
  <si>
    <t>Nguyễn Đức Mười</t>
  </si>
  <si>
    <t>Tổng số: 50 người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</si>
  <si>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</si>
  <si>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</si>
  <si>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</si>
  <si>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</si>
  <si>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</si>
  <si>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</si>
  <si>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</si>
  <si>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</si>
  <si>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</si>
  <si>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</si>
  <si>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</si>
  <si>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</si>
  <si>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</si>
  <si>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</si>
  <si>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</si>
  <si>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</si>
  <si>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Nguyễn Sỹ Viết</t>
  </si>
  <si>
    <t>11/02/1966</t>
  </si>
  <si>
    <t>03/02/1963</t>
  </si>
  <si>
    <t>Đỗ Danh Lề</t>
  </si>
  <si>
    <t>22/10/1972</t>
  </si>
  <si>
    <t>PHỤ LỤC 3B
Danh sách người tham gia hoạt động trực tiếp ở thôn xã Nghi Dương</t>
  </si>
  <si>
    <t>Nhân viên y tế thôn</t>
  </si>
  <si>
    <t>Cộng tác viên dân số ở thôn</t>
  </si>
  <si>
    <t>Chi hội trưởng Cựu chiến binh</t>
  </si>
  <si>
    <t>Chi hội trưởng Phụ nữ</t>
  </si>
  <si>
    <t>Chi hội trưởng Nông dân</t>
  </si>
  <si>
    <t>Bí thư Chi đoàn thanh niên</t>
  </si>
  <si>
    <t>Nguyễn Thị Luyến</t>
  </si>
  <si>
    <t>9/9/1961</t>
  </si>
  <si>
    <t>Phạm Thị Nga</t>
  </si>
  <si>
    <t>Nguyễn Thị Hòa</t>
  </si>
  <si>
    <t>Nguyễn Thị Vui</t>
  </si>
  <si>
    <t>14/10/1966</t>
  </si>
  <si>
    <t>Vũ Thị Huyến</t>
  </si>
  <si>
    <t>15/8/1970</t>
  </si>
  <si>
    <t>Đào Thị Hanh</t>
  </si>
  <si>
    <t>01/01/1964</t>
  </si>
  <si>
    <t>Phạm Thị Hà</t>
  </si>
  <si>
    <t>Đào Thị Tuyền</t>
  </si>
  <si>
    <t>Đào Văn Vụ</t>
  </si>
  <si>
    <t>09/9/1972</t>
  </si>
  <si>
    <t>Nguyễn Thị Thế</t>
  </si>
  <si>
    <t>Nguyễn Thị Sâm</t>
  </si>
  <si>
    <t>10/10/1965</t>
  </si>
  <si>
    <t>Nguyễn Thị Hiền</t>
  </si>
  <si>
    <t>08/3/1968</t>
  </si>
  <si>
    <t>Phạm Thị Ngọt</t>
  </si>
  <si>
    <t>Nguyễn Văn Đệ</t>
  </si>
  <si>
    <t>05/7/1955</t>
  </si>
  <si>
    <t>Phạm Đức Chiên</t>
  </si>
  <si>
    <t>16/01/1960</t>
  </si>
  <si>
    <t>Phạm Sỹ Hải</t>
  </si>
  <si>
    <t>Nguyễn Danh Nghị</t>
  </si>
  <si>
    <t>Bùi Đức Hiển</t>
  </si>
  <si>
    <t>06/9/1971</t>
  </si>
  <si>
    <t>Lê Thị Thủy</t>
  </si>
  <si>
    <t>Phạm Thị Xoa</t>
  </si>
  <si>
    <t>Phạm Thị Tấc</t>
  </si>
  <si>
    <t>Nguyễn Thị Hoàn</t>
  </si>
  <si>
    <t>kiêm nhiệm</t>
  </si>
  <si>
    <t>Nguyễn Thị Khiệm</t>
  </si>
  <si>
    <t>Nguyễn Thị Nguyệt</t>
  </si>
  <si>
    <t>Đào Thị Hải</t>
  </si>
  <si>
    <t>Nguyễn Thị Phượng</t>
  </si>
  <si>
    <t>Đỗ Thị Luyến</t>
  </si>
  <si>
    <t>Nguyễn Thị Thủy</t>
  </si>
  <si>
    <t>Nguyễn Thị Trang</t>
  </si>
  <si>
    <t>Bùi Thị Hạnh</t>
  </si>
  <si>
    <t>Vũ Thị Thoa</t>
  </si>
  <si>
    <t>Phạm Thị Nhị</t>
  </si>
  <si>
    <t>Phạm Thị Ngọc Ánh</t>
  </si>
  <si>
    <t>Phạm Thị Tâm</t>
  </si>
  <si>
    <t>Nguyễn Đình Hinh</t>
  </si>
  <si>
    <t>Nguyễn Sỹ Mười</t>
  </si>
  <si>
    <t>Nguyễn Danh Hiền</t>
  </si>
  <si>
    <t>Phạm Đức Nam</t>
  </si>
  <si>
    <t>Phạm Đình Vang</t>
  </si>
  <si>
    <t>Phạm Quang Chiến</t>
  </si>
  <si>
    <t>Nguyễn Khắc Hiếm</t>
  </si>
  <si>
    <t>Phạm Tiến Chiến</t>
  </si>
  <si>
    <t>Tăng Xuân Việt</t>
  </si>
  <si>
    <t>Hoàng Văn Cảnh</t>
  </si>
  <si>
    <t>Đỗ Đại Ngừng</t>
  </si>
  <si>
    <t>Nguyễn Sĩ Lận</t>
  </si>
  <si>
    <t>Đỗ Danh Bảo</t>
  </si>
  <si>
    <t>Nguyễn Sĩ Tong</t>
  </si>
  <si>
    <t>Nguyễn Xuân Đôi</t>
  </si>
  <si>
    <t>Đào Xuân Giới</t>
  </si>
  <si>
    <t>Đỗ Công Phiển</t>
  </si>
  <si>
    <t>Lã Viết Thơi</t>
  </si>
  <si>
    <t>Nguyễn Thị Lan Anh</t>
  </si>
  <si>
    <t>Nguyễn Sĩ Hoàng</t>
  </si>
  <si>
    <t>Nguyễn Đức Hiếu</t>
  </si>
  <si>
    <t>Nguyễn Sĩ Tùng</t>
  </si>
  <si>
    <t>Đào Trung Thảo</t>
  </si>
  <si>
    <t>Đào Quang Linh</t>
  </si>
  <si>
    <t>Nguyễn Mạnh Linh</t>
  </si>
  <si>
    <t>Đào Thu Hà</t>
  </si>
  <si>
    <t>Đào Văn Đức</t>
  </si>
  <si>
    <t>Phạm Thị Trang</t>
  </si>
  <si>
    <t>Phạm Tiến An</t>
  </si>
  <si>
    <t>Nguyễn Đức Quỳnh</t>
  </si>
  <si>
    <t>Hoàng Hồng Nhật</t>
  </si>
  <si>
    <t>Nguyễn Đăng Thịnh</t>
  </si>
  <si>
    <t>Lương Văn Trọng</t>
  </si>
  <si>
    <t>Nguyễn Công Tân</t>
  </si>
  <si>
    <t>Nguyễn Danh Nghĩa</t>
  </si>
  <si>
    <t>Bùi Đức Việt</t>
  </si>
  <si>
    <t>Phạm Thị Thuy</t>
  </si>
  <si>
    <t>Phạm Thị Xùi</t>
  </si>
  <si>
    <t>Hoàng Văn Nguyên</t>
  </si>
  <si>
    <t>Nguyễn Thị Bẩy</t>
  </si>
  <si>
    <t>Đào Văn Hoạt</t>
  </si>
  <si>
    <t>Hoàng Thị Hoàn</t>
  </si>
  <si>
    <t>Phạm Đình Hán</t>
  </si>
  <si>
    <t>Nguyễn Hữu Hó</t>
  </si>
  <si>
    <t>Nguyễn Thị Lon</t>
  </si>
  <si>
    <t>Phạm Đức Ha</t>
  </si>
  <si>
    <t>Phạm Thị Tin</t>
  </si>
  <si>
    <t>09/9/1957</t>
  </si>
  <si>
    <t>Trần Thị Diễm</t>
  </si>
  <si>
    <t>Nguyễn Thị Thuyết</t>
  </si>
  <si>
    <t>Nguyễn Thị Huế</t>
  </si>
  <si>
    <t>Phạm Thị Tuyết</t>
  </si>
  <si>
    <t>Tăng Thị Thước</t>
  </si>
  <si>
    <t>Nguyễn Duy Thọ</t>
  </si>
  <si>
    <t>Nguyễn Thị Nhi</t>
  </si>
  <si>
    <t>Nguyễn Sỹ Định</t>
  </si>
  <si>
    <t>Đào Thị Sen</t>
  </si>
  <si>
    <t>Đỗ Thị Nguyên</t>
  </si>
  <si>
    <t>Đỗ Thị Thảo</t>
  </si>
  <si>
    <t>Nguyễn Đình Mạnh</t>
  </si>
  <si>
    <t>Đào Quang Nghĩa</t>
  </si>
  <si>
    <t>Đỗ Thị Hương</t>
  </si>
  <si>
    <t>Đào Thị Phượng</t>
  </si>
  <si>
    <t>Phạm Thị Chiều</t>
  </si>
  <si>
    <t>Phạm Thị Thuyết</t>
  </si>
  <si>
    <t>Phạm Thị Thơi</t>
  </si>
  <si>
    <t>Cao Thị Hạnh</t>
  </si>
  <si>
    <t>Nguyễn Thị Dung</t>
  </si>
  <si>
    <t>Tên thôn</t>
  </si>
  <si>
    <r>
      <t xml:space="preserve">Số hộ gia đình </t>
    </r>
    <r>
      <rPr>
        <sz val="9"/>
        <rFont val="Times New Roman"/>
        <family val="1"/>
      </rPr>
      <t>(hộ)</t>
    </r>
    <r>
      <rPr>
        <b/>
        <sz val="9"/>
        <rFont val="Times New Roman"/>
        <family val="1"/>
      </rPr>
      <t xml:space="preserve"> </t>
    </r>
  </si>
  <si>
    <r>
      <t xml:space="preserve">Tổng số dân </t>
    </r>
    <r>
      <rPr>
        <sz val="9"/>
        <rFont val="Times New Roman"/>
        <family val="1"/>
      </rPr>
      <t>(người)</t>
    </r>
  </si>
  <si>
    <r>
      <t xml:space="preserve">Diện tích
</t>
    </r>
    <r>
      <rPr>
        <sz val="9"/>
        <rFont val="Times New Roman"/>
        <family val="1"/>
      </rPr>
      <t>(ha)</t>
    </r>
  </si>
  <si>
    <t>Tỷ lệ % số hộ của Thôn sau sắp xếp so với quy mô số hộ gia đình theo quy định</t>
  </si>
  <si>
    <t>Phương án, tên thôn mới</t>
  </si>
  <si>
    <r>
      <t xml:space="preserve">Số hộ gia đình </t>
    </r>
    <r>
      <rPr>
        <sz val="9"/>
        <rFont val="Times New Roman"/>
        <family val="1"/>
      </rPr>
      <t xml:space="preserve">(hộ) </t>
    </r>
  </si>
  <si>
    <t>ĐỐI VỚI XÃ NGHI DƯƠNG: Thực hiện sắp xếp, sáp nhập 13 thôn thành 06 thôn mới đảm bảo quy mô số hộ gia đình; giảm 07 thôn</t>
  </si>
  <si>
    <t>Thực hiện sắp xếp, tổ chức lại thôn 1 với thôn 2 để thành lập Thôn Tú Đôi 1</t>
  </si>
  <si>
    <t>02 thôn liền kề nhau; phong tục tập quán, các yếu tố văn hóa không bị ảnh hưởng, thuận lợi cho việc sinh hoạt của Nhân dân</t>
  </si>
  <si>
    <t>Thực hiện sắp xếp, tổ chức lại thôn 3 với thôn 4 để thành lập Thôn Tú Đôi 2</t>
  </si>
  <si>
    <t>Thực hiện sắp xếp, tổ chức lại thôn 5 với thôn 6 để thành lập Thôn Tú Đôi 3</t>
  </si>
  <si>
    <t>Thực hiện sắp xếp, tổ chức lại thôn 8 với thôn 9 để thành lập Thôn Tú Đôi 5</t>
  </si>
  <si>
    <t>Thực hiện sắp xếp, tổ chức lại thôn 1 Du Lễ,  thôn 2 Du Lễ và thôn 3 Du Lễ để thành lập Thôn Du Lễ 1</t>
  </si>
  <si>
    <t>03 thôn liền kề nhau; phong tục tập quán, các yếu tố văn hóa không bị ảnh hưởng, thuận lợi cho việc sinh hoạt của Nhân dân</t>
  </si>
  <si>
    <t>Thực hiện sắp xếp, tổ chức lại thôn Xuân Đoài với thôn Mai Dương để thành lập Thôn Xuân Dương</t>
  </si>
  <si>
    <r>
      <t>PHỤ LỤC 1A
Thực trạng số lượng, quy mô số hộ gia đình tại các thôn
trên địa bàn xã Nghi Dương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 xml:space="preserve">tính đến ngày 20/5/2026
</t>
    </r>
    <r>
      <rPr>
        <i/>
        <sz val="14"/>
        <rFont val="Times New Roman"/>
        <family val="1"/>
      </rPr>
      <t>(Kèm theo Đề án số:         /ĐA-UBND ngày      /05/2026 của UBND xã)</t>
    </r>
  </si>
  <si>
    <t>(Kèm theo Đề án số         /ĐA-UBND ngày      /05/2026 của UBND xã)</t>
  </si>
  <si>
    <t>(Kèm theo Đề án số         /ĐA-UBND ngày      /05/2026 của UBND Nghi Dương)</t>
  </si>
  <si>
    <t>(Kèm theo Đề án số         /ĐA-UBND ngày      /05/2026 của UBND xã Nghi Dương)</t>
  </si>
  <si>
    <r>
      <t xml:space="preserve">PHỤ LỤC 02
Phương án sắp xếp, tổ chức lại thôn trên địa bàn xã Nghi Dương
</t>
    </r>
    <r>
      <rPr>
        <i/>
        <sz val="14"/>
        <color theme="1"/>
        <rFont val="Times New Roman"/>
        <family val="1"/>
      </rPr>
      <t>(Kèm theo Đề án số:       /ĐA-UBND ngày      /05/2025 của UBND xã)</t>
    </r>
  </si>
  <si>
    <r>
      <t xml:space="preserve">PHỤ LỤC 5
DANH SÁCH THÔN KHÔNG ĐẢM BẢO TIÊU CHUẨN
 NHƯNG ĐỊA PHƯƠNG ĐỀ XUẤT KHÔNG THỰC HIỆN SẮP XẾP, TỔ CHỨC LẠI
</t>
    </r>
    <r>
      <rPr>
        <i/>
        <sz val="13"/>
        <rFont val="Times New Roman"/>
        <family val="1"/>
      </rPr>
      <t>(Kèm theo Đề án án số         /ĐA-UBND ngày      /05/2026 của UBND xã)</t>
    </r>
  </si>
  <si>
    <r>
      <t xml:space="preserve">PHỤ LỤC 6A
Tổng hợp số lượng, quy mô thôn sau khi sắp xếp trên địa bàn xã Nghi Dương
</t>
    </r>
    <r>
      <rPr>
        <i/>
        <sz val="12"/>
        <color theme="1"/>
        <rFont val="Times New Roman"/>
        <family val="1"/>
      </rPr>
      <t>(Kèm theo Đề án số         /ĐA-UBND ngày      /05/2026 của UBND xã)</t>
    </r>
  </si>
  <si>
    <t>XÃ NGHI DƯƠNG</t>
  </si>
  <si>
    <t>Đề nghị tiếp tục sử dụng để làm các điểm sinh hoạt văn hóa cộng động</t>
  </si>
  <si>
    <t>Tên xã</t>
  </si>
  <si>
    <t>Số thôn tiến hành sắp xếp</t>
  </si>
  <si>
    <t>Số thôn sau sắp xếp</t>
  </si>
  <si>
    <t>Số thôn chưa đảm bảo quy mô nhưng không thực hiện sắp xếp</t>
  </si>
  <si>
    <t>Số thôn giảm sau khi sắp xếp</t>
  </si>
  <si>
    <r>
      <t xml:space="preserve">PHỤ LỤC 6B
TỔNG HỢP DANH SÁCH THÔN KHÔNG ĐẢM BẢO TIÊU CHUẨN 
SAU SẮP XẾP, TỔ CHỨC LẠI
</t>
    </r>
    <r>
      <rPr>
        <i/>
        <sz val="13"/>
        <color theme="1"/>
        <rFont val="Times New Roman"/>
        <family val="1"/>
      </rPr>
      <t>(Kèm theo Đề án số         /ĐA-UBND ngày      /05/2026 của UBND xã )</t>
    </r>
  </si>
  <si>
    <t>Tên thôn cũ</t>
  </si>
  <si>
    <t>Thuộc phương án sắp xếp thôn</t>
  </si>
  <si>
    <t>Thực hiện sắp xếp, tổ chức lại thôn 01 với thôn 02 để thành lập thôn Tú Đôi 1</t>
  </si>
  <si>
    <t>Thực hiện sắp xếp, tổ chức lại thôn 1 Du lễ, thôn 2 Du Lễ và thôn 3 Du Lễ để thành lập Thôn Du Lễ 1</t>
  </si>
  <si>
    <t>Thực hiện sắp xếp, tổ chức lại thôn Đoài với thôn Mai Dương để thành lập Thôn Xuân Mai</t>
  </si>
  <si>
    <t>Đề nghị tiếp tục sử dụng 01 nhà văn hóa dôi dư để làm các điểm sinh hoạt văn hóa cộng động</t>
  </si>
  <si>
    <t>Đỗ Thị Thúy</t>
  </si>
  <si>
    <r>
      <t xml:space="preserve">PHỤ LỤC 7
Tổng hợp thực trạng, phương án xử lý, bố trí trụ sở nhà văn khóa, khu thể thao sau sắp xếp thôn trên địa bàn xã Nghi Dương
</t>
    </r>
    <r>
      <rPr>
        <i/>
        <sz val="12"/>
        <color theme="1"/>
        <rFont val="Times New Roman"/>
        <family val="1"/>
      </rPr>
      <t>(Kèm theo Đề án số         /ĐA-UBND ngày      /05/2026 của UBND xã)</t>
    </r>
  </si>
  <si>
    <t>05/10/1966</t>
  </si>
  <si>
    <t>Giữ nguyên</t>
  </si>
  <si>
    <t>Giữ nguyên do đảm bảo quy mô số hộ gia đình theo quy định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</si>
</sst>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000]d/m/yyyy;@"/>
    <numFmt numFmtId="165" formatCode="0.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1"/>
      <color theme="1"/>
      <name val="Times New Roman"/>
      <family val="1"/>
    </font>
    <font>
      <sz val="8"/>
      <name val="Calibri"/>
      <family val="2"/>
      <scheme val="minor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4"/>
      <name val="Times New Roman"/>
      <family val="1"/>
    </font>
    <font>
      <sz val="10"/>
      <color rgb="FFFF0000"/>
      <name val="Times New Roman"/>
      <family val="1"/>
    </font>
    <font>
      <sz val="11"/>
      <color indexed="8"/>
      <name val="Times New Roman"/>
      <family val="1"/>
    </font>
    <font>
      <b/>
      <sz val="12"/>
      <color rgb="FFFF0000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i/>
      <sz val="11"/>
      <color indexed="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sz val="11"/>
      <color rgb="FF000000"/>
      <name val="Times New Roman"/>
      <family val="1"/>
    </font>
    <font>
      <i/>
      <sz val="13"/>
      <color theme="1"/>
      <name val="Times New Roman"/>
      <family val="1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indexed="8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0"/>
      <color indexed="8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48" fillId="0" borderId="0"/>
  </cellStyleXfs>
  <cellXfs count="350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/>
    <xf numFmtId="0" fontId="14" fillId="0" borderId="0" xfId="0" applyFont="1"/>
    <xf numFmtId="0" fontId="15" fillId="0" borderId="0" xfId="0" applyFont="1"/>
    <xf numFmtId="0" fontId="12" fillId="0" borderId="0" xfId="0" applyFont="1"/>
    <xf numFmtId="0" fontId="14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4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2" borderId="0" xfId="0" applyFont="1" applyFill="1" applyAlignment="1">
      <alignment vertical="center"/>
    </xf>
    <xf numFmtId="0" fontId="4" fillId="2" borderId="0" xfId="1" applyFont="1" applyFill="1"/>
    <xf numFmtId="0" fontId="22" fillId="2" borderId="0" xfId="0" applyFont="1" applyFill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horizontal="center" vertical="center"/>
    </xf>
    <xf numFmtId="0" fontId="22" fillId="2" borderId="0" xfId="1" applyFont="1" applyFill="1"/>
    <xf numFmtId="0" fontId="4" fillId="2" borderId="1" xfId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4" fontId="2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/>
    <xf numFmtId="0" fontId="22" fillId="2" borderId="1" xfId="1" applyFont="1" applyFill="1" applyBorder="1"/>
    <xf numFmtId="3" fontId="2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3" fontId="36" fillId="0" borderId="1" xfId="0" applyNumberFormat="1" applyFont="1" applyBorder="1" applyAlignment="1">
      <alignment horizontal="center" vertical="center"/>
    </xf>
    <xf numFmtId="3" fontId="37" fillId="0" borderId="1" xfId="0" applyNumberFormat="1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3" fontId="39" fillId="0" borderId="1" xfId="0" applyNumberFormat="1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9" fillId="2" borderId="0" xfId="0" applyFont="1" applyFill="1" applyAlignment="1">
      <alignment vertical="center" wrapText="1"/>
    </xf>
    <xf numFmtId="0" fontId="39" fillId="2" borderId="0" xfId="0" applyFont="1" applyFill="1"/>
    <xf numFmtId="0" fontId="41" fillId="0" borderId="0" xfId="0" applyFont="1"/>
    <xf numFmtId="0" fontId="16" fillId="0" borderId="1" xfId="0" applyFont="1" applyBorder="1" applyAlignment="1">
      <alignment horizontal="center"/>
    </xf>
    <xf numFmtId="0" fontId="4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43" fillId="0" borderId="0" xfId="0" applyFont="1"/>
    <xf numFmtId="0" fontId="4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22" fillId="0" borderId="0" xfId="1" applyFont="1"/>
    <xf numFmtId="0" fontId="4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left" vertical="center"/>
    </xf>
    <xf numFmtId="3" fontId="23" fillId="0" borderId="1" xfId="1" applyNumberFormat="1" applyFont="1" applyBorder="1" applyAlignment="1">
      <alignment horizontal="center" vertical="center"/>
    </xf>
    <xf numFmtId="3" fontId="23" fillId="0" borderId="1" xfId="1" applyNumberFormat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31" fillId="0" borderId="0" xfId="1" applyFont="1" applyAlignment="1">
      <alignment vertical="center"/>
    </xf>
    <xf numFmtId="0" fontId="31" fillId="0" borderId="0" xfId="1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center"/>
    </xf>
    <xf numFmtId="3" fontId="22" fillId="0" borderId="1" xfId="1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3" fontId="4" fillId="4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/>
    </xf>
    <xf numFmtId="4" fontId="4" fillId="4" borderId="1" xfId="1" applyNumberFormat="1" applyFont="1" applyFill="1" applyBorder="1" applyAlignment="1">
      <alignment horizontal="center" vertical="center" wrapText="1"/>
    </xf>
    <xf numFmtId="4" fontId="27" fillId="4" borderId="1" xfId="1" applyNumberFormat="1" applyFont="1" applyFill="1" applyBorder="1" applyAlignment="1">
      <alignment horizontal="center" vertical="center" wrapText="1"/>
    </xf>
    <xf numFmtId="0" fontId="22" fillId="4" borderId="1" xfId="1" applyFont="1" applyFill="1" applyBorder="1"/>
    <xf numFmtId="4" fontId="22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wrapText="1"/>
    </xf>
    <xf numFmtId="0" fontId="4" fillId="4" borderId="1" xfId="1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/>
    <xf numFmtId="3" fontId="22" fillId="4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14" fontId="14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23" fillId="2" borderId="0" xfId="1" applyFont="1" applyFill="1"/>
    <xf numFmtId="0" fontId="49" fillId="0" borderId="0" xfId="0" applyFont="1"/>
    <xf numFmtId="0" fontId="49" fillId="2" borderId="0" xfId="0" applyFont="1" applyFill="1"/>
    <xf numFmtId="0" fontId="21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center" vertical="center"/>
    </xf>
    <xf numFmtId="14" fontId="23" fillId="2" borderId="1" xfId="6" quotePrefix="1" applyNumberFormat="1" applyFont="1" applyFill="1" applyBorder="1" applyAlignment="1">
      <alignment horizontal="center" vertical="center" wrapText="1"/>
    </xf>
    <xf numFmtId="14" fontId="23" fillId="2" borderId="1" xfId="0" quotePrefix="1" applyNumberFormat="1" applyFont="1" applyFill="1" applyBorder="1" applyAlignment="1">
      <alignment horizontal="center" vertical="center"/>
    </xf>
    <xf numFmtId="14" fontId="23" fillId="2" borderId="1" xfId="0" applyNumberFormat="1" applyFont="1" applyFill="1" applyBorder="1" applyAlignment="1">
      <alignment horizontal="center" vertical="center"/>
    </xf>
    <xf numFmtId="14" fontId="14" fillId="2" borderId="1" xfId="0" quotePrefix="1" applyNumberFormat="1" applyFont="1" applyFill="1" applyBorder="1" applyAlignment="1">
      <alignment horizontal="center" vertical="center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3" fillId="2" borderId="1" xfId="6" applyNumberFormat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0" fillId="0" borderId="0" xfId="0" applyFont="1"/>
    <xf numFmtId="0" fontId="16" fillId="0" borderId="0" xfId="0" applyFont="1" applyAlignment="1">
      <alignment vertical="center"/>
    </xf>
    <xf numFmtId="0" fontId="23" fillId="0" borderId="0" xfId="1" applyFont="1"/>
    <xf numFmtId="0" fontId="14" fillId="0" borderId="1" xfId="0" quotePrefix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wrapText="1"/>
    </xf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/>
    </xf>
    <xf numFmtId="0" fontId="23" fillId="2" borderId="0" xfId="1" applyFont="1" applyFill="1" applyAlignment="1">
      <alignment horizontal="left"/>
    </xf>
    <xf numFmtId="0" fontId="23" fillId="2" borderId="0" xfId="1" applyFont="1" applyFill="1" applyAlignment="1">
      <alignment horizontal="center"/>
    </xf>
    <xf numFmtId="0" fontId="51" fillId="2" borderId="1" xfId="0" applyFont="1" applyFill="1" applyBorder="1" applyAlignment="1">
      <alignment horizontal="center" vertical="center"/>
    </xf>
    <xf numFmtId="3" fontId="18" fillId="2" borderId="5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 wrapText="1"/>
    </xf>
    <xf numFmtId="0" fontId="5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 wrapText="1"/>
    </xf>
    <xf numFmtId="14" fontId="51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left" vertical="center"/>
    </xf>
    <xf numFmtId="3" fontId="36" fillId="2" borderId="5" xfId="0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41" fillId="2" borderId="0" xfId="0" applyFont="1" applyFill="1"/>
    <xf numFmtId="0" fontId="10" fillId="2" borderId="0" xfId="0" applyFont="1" applyFill="1"/>
    <xf numFmtId="0" fontId="35" fillId="2" borderId="1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53" fillId="0" borderId="1" xfId="0" applyFont="1" applyBorder="1"/>
    <xf numFmtId="0" fontId="37" fillId="2" borderId="1" xfId="0" applyFont="1" applyFill="1" applyBorder="1" applyAlignment="1">
      <alignment horizontal="left" vertical="center"/>
    </xf>
    <xf numFmtId="3" fontId="33" fillId="2" borderId="1" xfId="1" applyNumberFormat="1" applyFont="1" applyFill="1" applyBorder="1" applyAlignment="1">
      <alignment horizontal="center" vertical="center" wrapText="1"/>
    </xf>
    <xf numFmtId="3" fontId="33" fillId="2" borderId="1" xfId="1" applyNumberFormat="1" applyFont="1" applyFill="1" applyBorder="1" applyAlignment="1">
      <alignment horizontal="center" vertical="center"/>
    </xf>
    <xf numFmtId="4" fontId="33" fillId="2" borderId="1" xfId="1" applyNumberFormat="1" applyFont="1" applyFill="1" applyBorder="1" applyAlignment="1">
      <alignment horizontal="center" vertical="center" wrapText="1"/>
    </xf>
    <xf numFmtId="0" fontId="33" fillId="0" borderId="1" xfId="1" applyFont="1" applyBorder="1" applyAlignment="1">
      <alignment horizontal="left" vertical="center"/>
    </xf>
    <xf numFmtId="4" fontId="33" fillId="0" borderId="1" xfId="1" applyNumberFormat="1" applyFont="1" applyBorder="1" applyAlignment="1">
      <alignment horizontal="center" vertical="center" wrapText="1"/>
    </xf>
    <xf numFmtId="0" fontId="53" fillId="0" borderId="7" xfId="0" applyFont="1" applyBorder="1" applyAlignment="1"/>
    <xf numFmtId="0" fontId="53" fillId="0" borderId="2" xfId="0" applyFont="1" applyBorder="1" applyAlignment="1"/>
    <xf numFmtId="0" fontId="33" fillId="2" borderId="1" xfId="1" applyFont="1" applyFill="1" applyBorder="1" applyAlignment="1">
      <alignment horizontal="center" vertical="center" wrapText="1"/>
    </xf>
    <xf numFmtId="4" fontId="33" fillId="0" borderId="1" xfId="1" applyNumberFormat="1" applyFont="1" applyBorder="1" applyAlignment="1">
      <alignment horizontal="center" vertical="center"/>
    </xf>
    <xf numFmtId="0" fontId="12" fillId="2" borderId="0" xfId="0" applyFont="1" applyFill="1"/>
    <xf numFmtId="4" fontId="23" fillId="0" borderId="5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4" fontId="23" fillId="0" borderId="0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22" fillId="0" borderId="1" xfId="1" applyFont="1" applyBorder="1"/>
    <xf numFmtId="0" fontId="36" fillId="0" borderId="1" xfId="0" applyFont="1" applyBorder="1" applyAlignment="1">
      <alignment horizontal="center" vertical="center"/>
    </xf>
    <xf numFmtId="3" fontId="36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justify" vertical="center"/>
    </xf>
    <xf numFmtId="0" fontId="36" fillId="0" borderId="1" xfId="0" applyFont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58" fillId="0" borderId="0" xfId="1" applyFont="1" applyAlignment="1">
      <alignment horizontal="center"/>
    </xf>
    <xf numFmtId="0" fontId="58" fillId="0" borderId="0" xfId="1" applyFont="1"/>
    <xf numFmtId="0" fontId="18" fillId="0" borderId="1" xfId="1" applyFont="1" applyBorder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14" fontId="14" fillId="0" borderId="1" xfId="0" quotePrefix="1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4" fillId="2" borderId="0" xfId="1" applyFont="1" applyFill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top" wrapText="1"/>
    </xf>
    <xf numFmtId="0" fontId="47" fillId="0" borderId="0" xfId="0" applyFont="1" applyAlignment="1">
      <alignment horizontal="center" vertical="top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 wrapText="1"/>
    </xf>
    <xf numFmtId="0" fontId="54" fillId="0" borderId="7" xfId="0" applyFont="1" applyBorder="1" applyAlignment="1">
      <alignment horizontal="center" vertical="center" wrapText="1"/>
    </xf>
    <xf numFmtId="1" fontId="54" fillId="0" borderId="1" xfId="0" applyNumberFormat="1" applyFont="1" applyBorder="1" applyAlignment="1">
      <alignment horizontal="center" vertical="center"/>
    </xf>
    <xf numFmtId="3" fontId="37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32" fillId="3" borderId="5" xfId="0" applyFont="1" applyFill="1" applyBorder="1" applyAlignment="1">
      <alignment horizontal="left" vertical="center" wrapText="1"/>
    </xf>
    <xf numFmtId="0" fontId="32" fillId="3" borderId="6" xfId="0" applyFont="1" applyFill="1" applyBorder="1" applyAlignment="1">
      <alignment horizontal="left" vertical="center" wrapText="1"/>
    </xf>
    <xf numFmtId="4" fontId="33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3" xfId="1" applyFont="1" applyFill="1" applyBorder="1" applyAlignment="1">
      <alignment horizontal="center" vertical="center" wrapText="1"/>
    </xf>
    <xf numFmtId="0" fontId="32" fillId="2" borderId="7" xfId="1" applyFont="1" applyFill="1" applyBorder="1" applyAlignment="1">
      <alignment horizontal="center" vertical="center" wrapText="1"/>
    </xf>
    <xf numFmtId="0" fontId="32" fillId="2" borderId="2" xfId="1" applyFont="1" applyFill="1" applyBorder="1" applyAlignment="1">
      <alignment horizontal="center" vertical="center" wrapText="1"/>
    </xf>
    <xf numFmtId="0" fontId="32" fillId="0" borderId="3" xfId="1" applyFont="1" applyBorder="1" applyAlignment="1">
      <alignment horizontal="center" vertical="center" wrapText="1"/>
    </xf>
    <xf numFmtId="0" fontId="32" fillId="0" borderId="7" xfId="1" applyFont="1" applyBorder="1" applyAlignment="1">
      <alignment horizontal="center" vertical="center" wrapText="1"/>
    </xf>
    <xf numFmtId="0" fontId="32" fillId="0" borderId="2" xfId="1" applyFont="1" applyBorder="1" applyAlignment="1">
      <alignment horizontal="center" vertical="center" wrapText="1"/>
    </xf>
    <xf numFmtId="2" fontId="33" fillId="0" borderId="9" xfId="0" applyNumberFormat="1" applyFont="1" applyBorder="1" applyAlignment="1">
      <alignment horizontal="center" vertical="center" wrapText="1"/>
    </xf>
    <xf numFmtId="2" fontId="33" fillId="0" borderId="14" xfId="0" applyNumberFormat="1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/>
    </xf>
    <xf numFmtId="0" fontId="53" fillId="0" borderId="2" xfId="0" applyFont="1" applyBorder="1" applyAlignment="1">
      <alignment horizontal="center"/>
    </xf>
    <xf numFmtId="0" fontId="52" fillId="0" borderId="3" xfId="0" applyFont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/>
    </xf>
    <xf numFmtId="4" fontId="37" fillId="0" borderId="1" xfId="0" applyNumberFormat="1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2" fontId="33" fillId="0" borderId="11" xfId="0" applyNumberFormat="1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54" fillId="0" borderId="2" xfId="0" applyFont="1" applyBorder="1" applyAlignment="1">
      <alignment horizontal="center" vertical="center" wrapText="1"/>
    </xf>
    <xf numFmtId="1" fontId="54" fillId="0" borderId="3" xfId="0" applyNumberFormat="1" applyFont="1" applyBorder="1" applyAlignment="1">
      <alignment horizontal="center" vertical="center"/>
    </xf>
    <xf numFmtId="1" fontId="54" fillId="0" borderId="7" xfId="0" applyNumberFormat="1" applyFont="1" applyBorder="1" applyAlignment="1">
      <alignment horizontal="center" vertical="center"/>
    </xf>
    <xf numFmtId="1" fontId="54" fillId="0" borderId="2" xfId="0" applyNumberFormat="1" applyFont="1" applyBorder="1" applyAlignment="1">
      <alignment horizontal="center" vertical="center"/>
    </xf>
    <xf numFmtId="3" fontId="37" fillId="0" borderId="3" xfId="0" applyNumberFormat="1" applyFont="1" applyBorder="1" applyAlignment="1">
      <alignment horizontal="center" vertical="center" wrapText="1"/>
    </xf>
    <xf numFmtId="3" fontId="37" fillId="0" borderId="7" xfId="0" applyNumberFormat="1" applyFont="1" applyBorder="1" applyAlignment="1">
      <alignment horizontal="center" vertical="center" wrapText="1"/>
    </xf>
    <xf numFmtId="3" fontId="37" fillId="0" borderId="2" xfId="0" applyNumberFormat="1" applyFont="1" applyBorder="1" applyAlignment="1">
      <alignment horizontal="center" vertical="center" wrapText="1"/>
    </xf>
    <xf numFmtId="4" fontId="37" fillId="0" borderId="3" xfId="0" applyNumberFormat="1" applyFont="1" applyBorder="1" applyAlignment="1">
      <alignment horizontal="center" vertical="center" wrapText="1"/>
    </xf>
    <xf numFmtId="4" fontId="37" fillId="0" borderId="7" xfId="0" applyNumberFormat="1" applyFont="1" applyBorder="1" applyAlignment="1">
      <alignment horizontal="center" vertical="center" wrapText="1"/>
    </xf>
    <xf numFmtId="4" fontId="37" fillId="0" borderId="2" xfId="0" applyNumberFormat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/>
    </xf>
    <xf numFmtId="0" fontId="57" fillId="2" borderId="0" xfId="0" applyFont="1" applyFill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59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3" fontId="37" fillId="2" borderId="1" xfId="0" applyNumberFormat="1" applyFont="1" applyFill="1" applyBorder="1" applyAlignment="1">
      <alignment horizontal="center" vertical="center"/>
    </xf>
    <xf numFmtId="2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</cellXfs>
  <cellStyles count="7">
    <cellStyle name="Normal" xfId="0" builtinId="0"/>
    <cellStyle name="Normal 2" xfId="1"/>
    <cellStyle name="Normal 3" xfId="2"/>
    <cellStyle name="Normal 3 2" xfId="3"/>
    <cellStyle name="Normal 3 3" xfId="4"/>
    <cellStyle name="Normal 3 4" xfId="5"/>
    <cellStyle name="Normal_Ms_Nga2.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1009650</xdr:colOff>
      <xdr:row>0</xdr:row>
      <xdr:rowOff>485775</xdr:rowOff>
    </xdr:from>
    <xdr:to>
      <xdr:col>1</xdr:col>
      <xdr:colOff>1562100</xdr:colOff>
      <xdr:row>0</xdr:row>
      <xdr:rowOff>485775</xdr:rowOff>
    </xdr:to>
    <xdr:cxnSp macro="">
      <xdr:nvCxnSpPr>
        <xdr:cNvPr id="3" name="Straight Connector 2"/>
        <xdr:cNvCxnSpPr/>
      </xdr:nvCxnSpPr>
      <xdr:spPr>
        <a:xfrm>
          <a:off x="1428750" y="485775"/>
          <a:ext cx="552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657225</xdr:colOff>
      <xdr:row>1</xdr:row>
      <xdr:rowOff>1000125</xdr:rowOff>
    </xdr:from>
    <xdr:to>
      <xdr:col>7</xdr:col>
      <xdr:colOff>304800</xdr:colOff>
      <xdr:row>1</xdr:row>
      <xdr:rowOff>1000125</xdr:rowOff>
    </xdr:to>
    <xdr:cxnSp macro="">
      <xdr:nvCxnSpPr>
        <xdr:cNvPr id="5" name="Straight Connector 4"/>
        <xdr:cNvCxnSpPr/>
      </xdr:nvCxnSpPr>
      <xdr:spPr>
        <a:xfrm>
          <a:off x="3390900" y="1562100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1</xdr:row>
      <xdr:rowOff>0</xdr:rowOff>
    </xdr:from>
    <xdr:to>
      <xdr:col>2</xdr:col>
      <xdr:colOff>476250</xdr:colOff>
      <xdr:row>1</xdr:row>
      <xdr:rowOff>0</xdr:rowOff>
    </xdr:to>
    <xdr:cxnSp macro="">
      <xdr:nvCxnSpPr>
        <xdr:cNvPr id="3" name="Straight Connector 2"/>
        <xdr:cNvCxnSpPr/>
      </xdr:nvCxnSpPr>
      <xdr:spPr>
        <a:xfrm>
          <a:off x="1371600" y="400050"/>
          <a:ext cx="581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285246</xdr:colOff>
      <xdr:row>2</xdr:row>
      <xdr:rowOff>234385</xdr:rowOff>
    </xdr:from>
    <xdr:to>
      <xdr:col>6</xdr:col>
      <xdr:colOff>76200</xdr:colOff>
      <xdr:row>2</xdr:row>
      <xdr:rowOff>234385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B03D374F-E476-45AB-B1E0-A47A28845550}"/>
            </a:ext>
          </a:extLst>
        </xdr:cNvPr>
        <xdr:cNvCxnSpPr/>
      </xdr:nvCxnSpPr>
      <xdr:spPr>
        <a:xfrm>
          <a:off x="2323596" y="1463110"/>
          <a:ext cx="14483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757401</xdr:colOff>
      <xdr:row>0</xdr:row>
      <xdr:rowOff>479534</xdr:rowOff>
    </xdr:from>
    <xdr:to>
      <xdr:col>2</xdr:col>
      <xdr:colOff>212178</xdr:colOff>
      <xdr:row>0</xdr:row>
      <xdr:rowOff>479534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E536AFB9-EECC-E686-1FA9-78DD3FD77269}"/>
            </a:ext>
          </a:extLst>
        </xdr:cNvPr>
        <xdr:cNvCxnSpPr/>
      </xdr:nvCxnSpPr>
      <xdr:spPr>
        <a:xfrm>
          <a:off x="1024101" y="479534"/>
          <a:ext cx="6168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3C49380E-E503-4F8F-8FDF-AC4B15A94270}"/>
            </a:ext>
          </a:extLst>
        </xdr:cNvPr>
        <xdr:cNvCxnSpPr/>
      </xdr:nvCxnSpPr>
      <xdr:spPr>
        <a:xfrm>
          <a:off x="890751" y="479534"/>
          <a:ext cx="6168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395909</xdr:colOff>
      <xdr:row>3</xdr:row>
      <xdr:rowOff>29818</xdr:rowOff>
    </xdr:from>
    <xdr:to>
      <xdr:col>13</xdr:col>
      <xdr:colOff>291134</xdr:colOff>
      <xdr:row>3</xdr:row>
      <xdr:rowOff>29818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3E995E03-C445-4FA6-AFE1-E7A124A85ED9}"/>
            </a:ext>
          </a:extLst>
        </xdr:cNvPr>
        <xdr:cNvCxnSpPr/>
      </xdr:nvCxnSpPr>
      <xdr:spPr>
        <a:xfrm>
          <a:off x="4686300" y="1520688"/>
          <a:ext cx="17008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624051</xdr:colOff>
      <xdr:row>0</xdr:row>
      <xdr:rowOff>479534</xdr:rowOff>
    </xdr:from>
    <xdr:to>
      <xdr:col>2</xdr:col>
      <xdr:colOff>78828</xdr:colOff>
      <xdr:row>0</xdr:row>
      <xdr:rowOff>479534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4B5583EC-AD5A-4C49-828D-7BAE3F5FD47A}"/>
            </a:ext>
          </a:extLst>
        </xdr:cNvPr>
        <xdr:cNvCxnSpPr/>
      </xdr:nvCxnSpPr>
      <xdr:spPr>
        <a:xfrm>
          <a:off x="890751" y="479534"/>
          <a:ext cx="4072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16564</xdr:colOff>
      <xdr:row>3</xdr:row>
      <xdr:rowOff>236883</xdr:rowOff>
    </xdr:from>
    <xdr:to>
      <xdr:col>7</xdr:col>
      <xdr:colOff>279133</xdr:colOff>
      <xdr:row>3</xdr:row>
      <xdr:rowOff>236883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4FDB7F22-EEA0-4A83-A4FC-DAB8D6083702}"/>
            </a:ext>
          </a:extLst>
        </xdr:cNvPr>
        <xdr:cNvCxnSpPr/>
      </xdr:nvCxnSpPr>
      <xdr:spPr>
        <a:xfrm>
          <a:off x="4207564" y="1446558"/>
          <a:ext cx="8340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1000397</xdr:colOff>
      <xdr:row>2</xdr:row>
      <xdr:rowOff>224588</xdr:rowOff>
    </xdr:from>
    <xdr:to>
      <xdr:col>7</xdr:col>
      <xdr:colOff>153741</xdr:colOff>
      <xdr:row>2</xdr:row>
      <xdr:rowOff>224588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8DC01AF6-B2A2-45D9-BC41-D398B88EF726}"/>
            </a:ext>
          </a:extLst>
        </xdr:cNvPr>
        <xdr:cNvCxnSpPr/>
      </xdr:nvCxnSpPr>
      <xdr:spPr>
        <a:xfrm>
          <a:off x="4588147" y="1388755"/>
          <a:ext cx="82551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984249</xdr:colOff>
      <xdr:row>0</xdr:row>
      <xdr:rowOff>465668</xdr:rowOff>
    </xdr:from>
    <xdr:to>
      <xdr:col>2</xdr:col>
      <xdr:colOff>42333</xdr:colOff>
      <xdr:row>0</xdr:row>
      <xdr:rowOff>465668</xdr:rowOff>
    </xdr:to>
    <xdr:cxnSp macro="">
      <xdr:nvCxnSpPr>
        <xdr:cNvPr id="6" name="Straight Connector 5"/>
        <xdr:cNvCxnSpPr/>
      </xdr:nvCxnSpPr>
      <xdr:spPr>
        <a:xfrm>
          <a:off x="1322916" y="465668"/>
          <a:ext cx="381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1000397</xdr:colOff>
      <xdr:row>2</xdr:row>
      <xdr:rowOff>224588</xdr:rowOff>
    </xdr:from>
    <xdr:to>
      <xdr:col>7</xdr:col>
      <xdr:colOff>153741</xdr:colOff>
      <xdr:row>2</xdr:row>
      <xdr:rowOff>224588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8DC01AF6-B2A2-45D9-BC41-D398B88EF726}"/>
            </a:ext>
          </a:extLst>
        </xdr:cNvPr>
        <xdr:cNvCxnSpPr/>
      </xdr:nvCxnSpPr>
      <xdr:spPr>
        <a:xfrm>
          <a:off x="4477022" y="1205663"/>
          <a:ext cx="7630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984249</xdr:colOff>
      <xdr:row>0</xdr:row>
      <xdr:rowOff>465668</xdr:rowOff>
    </xdr:from>
    <xdr:to>
      <xdr:col>2</xdr:col>
      <xdr:colOff>42333</xdr:colOff>
      <xdr:row>0</xdr:row>
      <xdr:rowOff>465668</xdr:rowOff>
    </xdr:to>
    <xdr:cxnSp macro="">
      <xdr:nvCxnSpPr>
        <xdr:cNvPr id="5" name="Straight Connector 4"/>
        <xdr:cNvCxnSpPr/>
      </xdr:nvCxnSpPr>
      <xdr:spPr>
        <a:xfrm>
          <a:off x="1327149" y="465668"/>
          <a:ext cx="382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1000397</xdr:colOff>
      <xdr:row>2</xdr:row>
      <xdr:rowOff>224588</xdr:rowOff>
    </xdr:from>
    <xdr:to>
      <xdr:col>7</xdr:col>
      <xdr:colOff>153741</xdr:colOff>
      <xdr:row>2</xdr:row>
      <xdr:rowOff>224588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8DC01AF6-B2A2-45D9-BC41-D398B88EF726}"/>
            </a:ext>
          </a:extLst>
        </xdr:cNvPr>
        <xdr:cNvCxnSpPr/>
      </xdr:nvCxnSpPr>
      <xdr:spPr>
        <a:xfrm>
          <a:off x="4477022" y="1205663"/>
          <a:ext cx="7630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984249</xdr:colOff>
      <xdr:row>0</xdr:row>
      <xdr:rowOff>465668</xdr:rowOff>
    </xdr:from>
    <xdr:to>
      <xdr:col>2</xdr:col>
      <xdr:colOff>42333</xdr:colOff>
      <xdr:row>0</xdr:row>
      <xdr:rowOff>465668</xdr:rowOff>
    </xdr:to>
    <xdr:cxnSp macro="">
      <xdr:nvCxnSpPr>
        <xdr:cNvPr id="8" name="Straight Connector 7"/>
        <xdr:cNvCxnSpPr/>
      </xdr:nvCxnSpPr>
      <xdr:spPr>
        <a:xfrm>
          <a:off x="1327149" y="465668"/>
          <a:ext cx="382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233082</xdr:colOff>
      <xdr:row>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961F451C-E99A-40CA-B9AA-B592CAD3F572}"/>
            </a:ext>
          </a:extLst>
        </xdr:cNvPr>
        <xdr:cNvCxnSpPr/>
      </xdr:nvCxnSpPr>
      <xdr:spPr>
        <a:xfrm>
          <a:off x="0" y="0"/>
          <a:ext cx="64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214043</xdr:colOff>
      <xdr:row>1</xdr:row>
      <xdr:rowOff>10703</xdr:rowOff>
    </xdr:from>
    <xdr:to>
      <xdr:col>3</xdr:col>
      <xdr:colOff>203341</xdr:colOff>
      <xdr:row>1</xdr:row>
      <xdr:rowOff>10703</xdr:rowOff>
    </xdr:to>
    <xdr:cxnSp macro="">
      <xdr:nvCxnSpPr>
        <xdr:cNvPr id="4" name="Straight Connector 3"/>
        <xdr:cNvCxnSpPr/>
      </xdr:nvCxnSpPr>
      <xdr:spPr>
        <a:xfrm>
          <a:off x="2097639" y="417388"/>
          <a:ext cx="5244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209550</xdr:colOff>
      <xdr:row>2</xdr:row>
      <xdr:rowOff>16248</xdr:rowOff>
    </xdr:from>
    <xdr:to>
      <xdr:col>9</xdr:col>
      <xdr:colOff>142875</xdr:colOff>
      <xdr:row>2</xdr:row>
      <xdr:rowOff>16248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2466975" y="1168773"/>
          <a:ext cx="1866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447675</xdr:colOff>
      <xdr:row>0</xdr:row>
      <xdr:rowOff>400050</xdr:rowOff>
    </xdr:from>
    <xdr:to>
      <xdr:col>3</xdr:col>
      <xdr:colOff>457200</xdr:colOff>
      <xdr:row>0</xdr:row>
      <xdr:rowOff>400050</xdr:rowOff>
    </xdr:to>
    <xdr:cxnSp macro="">
      <xdr:nvCxnSpPr>
        <xdr:cNvPr id="7" name="Straight Connector 6"/>
        <xdr:cNvCxnSpPr/>
      </xdr:nvCxnSpPr>
      <xdr:spPr>
        <a:xfrm>
          <a:off x="1485900" y="400050"/>
          <a:ext cx="381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0</xdr:row>
      <xdr:rowOff>485775</xdr:rowOff>
    </xdr:from>
    <xdr:to>
      <xdr:col>1</xdr:col>
      <xdr:colOff>1571625</xdr:colOff>
      <xdr:row>0</xdr:row>
      <xdr:rowOff>485775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9AD2CFC4-2041-4422-9EF1-C9024683B385}"/>
            </a:ext>
          </a:extLst>
        </xdr:cNvPr>
        <xdr:cNvCxnSpPr/>
      </xdr:nvCxnSpPr>
      <xdr:spPr>
        <a:xfrm>
          <a:off x="1514475" y="485775"/>
          <a:ext cx="476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747876</xdr:colOff>
      <xdr:row>0</xdr:row>
      <xdr:rowOff>489059</xdr:rowOff>
    </xdr:from>
    <xdr:to>
      <xdr:col>2</xdr:col>
      <xdr:colOff>202653</xdr:colOff>
      <xdr:row>0</xdr:row>
      <xdr:rowOff>489059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E622518F-C4D7-4ADC-B853-F0D9F7AC4024}"/>
            </a:ext>
          </a:extLst>
        </xdr:cNvPr>
        <xdr:cNvCxnSpPr/>
      </xdr:nvCxnSpPr>
      <xdr:spPr>
        <a:xfrm>
          <a:off x="1166976" y="489059"/>
          <a:ext cx="10454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5</xdr:row>
      <xdr:rowOff>76200</xdr:rowOff>
    </xdr:from>
    <xdr:to>
      <xdr:col>7</xdr:col>
      <xdr:colOff>2886075</xdr:colOff>
      <xdr:row>7</xdr:row>
      <xdr:rowOff>200025</xdr:rowOff>
    </xdr:to>
    <xdr:cxnSp macro="">
      <xdr:nvCxnSpPr>
        <xdr:cNvPr id="5" name="Straight Connector 4"/>
        <xdr:cNvCxnSpPr/>
      </xdr:nvCxnSpPr>
      <xdr:spPr>
        <a:xfrm>
          <a:off x="609600" y="3524250"/>
          <a:ext cx="8410575" cy="962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</xdr:row>
      <xdr:rowOff>38100</xdr:rowOff>
    </xdr:from>
    <xdr:to>
      <xdr:col>3</xdr:col>
      <xdr:colOff>209550</xdr:colOff>
      <xdr:row>1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D398543-008C-FBF2-3330-8C11CE192478}"/>
            </a:ext>
          </a:extLst>
        </xdr:cNvPr>
        <xdr:cNvCxnSpPr/>
      </xdr:nvCxnSpPr>
      <xdr:spPr>
        <a:xfrm>
          <a:off x="1181100" y="438150"/>
          <a:ext cx="64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226919</xdr:colOff>
      <xdr:row>1</xdr:row>
      <xdr:rowOff>919442</xdr:rowOff>
    </xdr:from>
    <xdr:to>
      <xdr:col>7</xdr:col>
      <xdr:colOff>257175</xdr:colOff>
      <xdr:row>1</xdr:row>
      <xdr:rowOff>919442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DF441291-97A4-4652-AD2C-1FA090D88ED9}"/>
            </a:ext>
          </a:extLst>
        </xdr:cNvPr>
        <xdr:cNvCxnSpPr/>
      </xdr:nvCxnSpPr>
      <xdr:spPr>
        <a:xfrm>
          <a:off x="3684494" y="1481417"/>
          <a:ext cx="18685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1015253</xdr:colOff>
      <xdr:row>0</xdr:row>
      <xdr:rowOff>490818</xdr:rowOff>
    </xdr:from>
    <xdr:to>
      <xdr:col>1</xdr:col>
      <xdr:colOff>1441076</xdr:colOff>
      <xdr:row>0</xdr:row>
      <xdr:rowOff>490818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AE243BEE-F301-4D86-BFB9-8E97F35CEEAF}"/>
            </a:ext>
          </a:extLst>
        </xdr:cNvPr>
        <xdr:cNvCxnSpPr/>
      </xdr:nvCxnSpPr>
      <xdr:spPr>
        <a:xfrm>
          <a:off x="1434353" y="490818"/>
          <a:ext cx="4258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257175</xdr:colOff>
      <xdr:row>8</xdr:row>
      <xdr:rowOff>133350</xdr:rowOff>
    </xdr:from>
    <xdr:to>
      <xdr:col>11</xdr:col>
      <xdr:colOff>438150</xdr:colOff>
      <xdr:row>9</xdr:row>
      <xdr:rowOff>514350</xdr:rowOff>
    </xdr:to>
    <xdr:cxnSp macro="">
      <xdr:nvCxnSpPr>
        <xdr:cNvPr id="6" name="Straight Connector 5"/>
        <xdr:cNvCxnSpPr/>
      </xdr:nvCxnSpPr>
      <xdr:spPr>
        <a:xfrm>
          <a:off x="676275" y="3524250"/>
          <a:ext cx="8010525" cy="1095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D12" sqref="D12"/>
    </sheetView>
  </sheetViews>
  <sheetFormatPr defaultColWidth="9.140625" defaultRowHeight="33" customHeight="1" x14ac:dyDescent="0.25"/>
  <cols>
    <col min="1" max="1" width="6.28515625" style="64" customWidth="1"/>
    <col min="2" max="2" width="23.85546875" style="64" customWidth="1"/>
    <col min="3" max="4" width="10.85546875" style="64" customWidth="1"/>
    <col min="5" max="5" width="9" style="64" customWidth="1"/>
    <col min="6" max="6" width="10" style="64" customWidth="1"/>
    <col min="7" max="7" width="8.5703125" style="63" customWidth="1"/>
    <col min="8" max="8" width="8" style="64" customWidth="1"/>
    <col min="9" max="9" width="9.140625" style="64"/>
    <col min="10" max="10" width="13.42578125" style="64" customWidth="1"/>
    <col min="11" max="11" width="13.7109375" style="64" customWidth="1"/>
    <col min="12" max="12" width="11.7109375" style="64" customWidth="1"/>
    <col min="13" max="16384" width="9.140625" style="64"/>
  </cols>
  <sheetData>
    <row r="1" spans="1:12" ht="44.25" customHeight="1" x14ac:dyDescent="0.25">
      <c r="A1" s="300" t="s">
        <v>96</v>
      </c>
      <c r="B1" s="300"/>
      <c r="C1" s="300"/>
      <c r="D1" s="300"/>
      <c r="E1" s="178"/>
      <c r="F1" s="178"/>
      <c r="G1" s="179"/>
      <c r="H1" s="180"/>
      <c r="I1" s="180"/>
      <c r="J1" s="180"/>
      <c r="K1" s="180"/>
      <c r="L1" s="180"/>
    </row>
    <row r="2" spans="1:12" s="2" customFormat="1" ht="73.5" customHeight="1" x14ac:dyDescent="0.3">
      <c r="A2" s="324" t="s">
        <v>367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s="2" customFormat="1" ht="21.75" customHeight="1" x14ac:dyDescent="0.3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1:12" s="2" customFormat="1" ht="8.25" customHeight="1" x14ac:dyDescent="0.3"/>
    <row r="5" spans="1:12" s="3" customFormat="1" ht="25.5" customHeight="1" x14ac:dyDescent="0.25">
      <c r="A5" s="325" t="s">
        <v>3</v>
      </c>
      <c r="B5" s="326" t="s">
        <v>368</v>
      </c>
      <c r="C5" s="327" t="s">
        <v>27</v>
      </c>
      <c r="D5" s="327" t="s">
        <v>28</v>
      </c>
      <c r="E5" s="327" t="s">
        <v>22</v>
      </c>
      <c r="F5" s="326" t="s">
        <v>36</v>
      </c>
      <c r="G5" s="326"/>
      <c r="H5" s="326"/>
      <c r="I5" s="326"/>
      <c r="J5" s="326"/>
      <c r="K5" s="326"/>
      <c r="L5" s="326" t="s">
        <v>341</v>
      </c>
    </row>
    <row r="6" spans="1:12" s="3" customFormat="1" ht="24.75" customHeight="1" x14ac:dyDescent="0.25">
      <c r="A6" s="325"/>
      <c r="B6" s="326"/>
      <c r="C6" s="328"/>
      <c r="D6" s="328" t="s">
        <v>21</v>
      </c>
      <c r="E6" s="328" t="s">
        <v>22</v>
      </c>
      <c r="F6" s="326" t="s">
        <v>342</v>
      </c>
      <c r="G6" s="326" t="s">
        <v>29</v>
      </c>
      <c r="H6" s="326" t="s">
        <v>30</v>
      </c>
      <c r="I6" s="326" t="s">
        <v>31</v>
      </c>
      <c r="J6" s="326" t="s">
        <v>10</v>
      </c>
      <c r="K6" s="326" t="s">
        <v>9</v>
      </c>
      <c r="L6" s="326"/>
    </row>
    <row r="7" spans="1:12" s="6" customFormat="1" ht="54" customHeight="1" x14ac:dyDescent="0.25">
      <c r="A7" s="325"/>
      <c r="B7" s="326"/>
      <c r="C7" s="329"/>
      <c r="D7" s="329" t="s">
        <v>21</v>
      </c>
      <c r="E7" s="329" t="s">
        <v>22</v>
      </c>
      <c r="F7" s="326"/>
      <c r="G7" s="326"/>
      <c r="H7" s="326"/>
      <c r="I7" s="326"/>
      <c r="J7" s="326"/>
      <c r="K7" s="326"/>
      <c r="L7" s="326"/>
    </row>
    <row r="8" spans="1:12" s="4" customFormat="1" ht="15" customHeight="1" x14ac:dyDescent="0.25">
      <c r="A8" s="8">
        <v>1</v>
      </c>
      <c r="B8" s="8">
        <v>2</v>
      </c>
      <c r="C8" s="8">
        <v>3</v>
      </c>
      <c r="D8" s="8"/>
      <c r="E8" s="8">
        <v>4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</row>
    <row r="9" spans="1:12" s="4" customFormat="1" ht="56.25" customHeight="1" x14ac:dyDescent="0.25">
      <c r="A9" s="322"/>
      <c r="B9" s="73"/>
      <c r="C9" s="74"/>
      <c r="D9" s="70"/>
      <c r="E9" s="74"/>
      <c r="F9" s="323"/>
      <c r="G9" s="323"/>
      <c r="H9" s="323"/>
      <c r="I9" s="323"/>
      <c r="J9" s="323"/>
      <c r="K9" s="320"/>
      <c r="L9" s="321"/>
    </row>
    <row r="10" spans="1:12" s="4" customFormat="1" ht="56.25" customHeight="1" x14ac:dyDescent="0.25">
      <c r="A10" s="322"/>
      <c r="B10" s="73"/>
      <c r="C10" s="74"/>
      <c r="D10" s="70"/>
      <c r="E10" s="74"/>
      <c r="F10" s="323"/>
      <c r="G10" s="323"/>
      <c r="H10" s="323"/>
      <c r="I10" s="323"/>
      <c r="J10" s="323"/>
      <c r="K10" s="320"/>
      <c r="L10" s="321"/>
    </row>
    <row r="11" spans="1:12" s="75" customFormat="1" ht="21" customHeight="1" x14ac:dyDescent="0.25">
      <c r="G11" s="76"/>
    </row>
  </sheetData>
  <mergeCells count="24">
    <mergeCell ref="A1:D1"/>
    <mergeCell ref="A2:L2"/>
    <mergeCell ref="A3:L3"/>
    <mergeCell ref="A5:A7"/>
    <mergeCell ref="B5:B7"/>
    <mergeCell ref="C5:C7"/>
    <mergeCell ref="D5:D7"/>
    <mergeCell ref="E5:E7"/>
    <mergeCell ref="L5:L7"/>
    <mergeCell ref="F6:F7"/>
    <mergeCell ref="G6:G7"/>
    <mergeCell ref="H6:H7"/>
    <mergeCell ref="I6:I7"/>
    <mergeCell ref="J6:J7"/>
    <mergeCell ref="K6:K7"/>
    <mergeCell ref="F5:K5"/>
    <mergeCell ref="K9:K10"/>
    <mergeCell ref="L9:L10"/>
    <mergeCell ref="A9:A10"/>
    <mergeCell ref="F9:F10"/>
    <mergeCell ref="G9:G10"/>
    <mergeCell ref="H9:H10"/>
    <mergeCell ref="I9:I10"/>
    <mergeCell ref="J9:J10"/>
  </mergeCells>
  <pageMargins left="0.7" right="0.37" top="0.5" bottom="0.75" header="0.3" footer="0.3"/>
  <pageSetup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19" zoomScaleNormal="100" workbookViewId="0">
      <selection activeCell="O7" sqref="O7"/>
    </sheetView>
  </sheetViews>
  <sheetFormatPr defaultRowHeight="15" x14ac:dyDescent="0.25"/>
  <cols>
    <col min="1" max="1" width="4.85546875" customWidth="1"/>
    <col min="2" max="2" width="17.28515625" customWidth="1"/>
    <col min="3" max="3" width="10.28515625" customWidth="1"/>
    <col min="4" max="4" width="8.28515625" customWidth="1"/>
    <col min="5" max="6" width="9.42578125" customWidth="1"/>
    <col min="7" max="7" width="7.28515625" customWidth="1"/>
    <col min="8" max="9" width="9.28515625" customWidth="1"/>
    <col min="10" max="10" width="8" customWidth="1"/>
    <col min="11" max="11" width="11.5703125" customWidth="1"/>
    <col min="12" max="12" width="8.7109375" customWidth="1"/>
    <col min="13" max="13" width="19.85546875" customWidth="1"/>
    <col min="14" max="14" width="10.28515625" customWidth="1"/>
  </cols>
  <sheetData>
    <row r="1" spans="1:14" ht="31.5" customHeight="1" x14ac:dyDescent="0.25">
      <c r="A1" s="307" t="s">
        <v>96</v>
      </c>
      <c r="B1" s="307"/>
      <c r="C1" s="308"/>
      <c r="D1" s="308"/>
      <c r="E1" s="308"/>
    </row>
    <row r="2" spans="1:14" ht="47.45" customHeight="1" x14ac:dyDescent="0.25">
      <c r="A2" s="315" t="s">
        <v>375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</row>
    <row r="3" spans="1:14" ht="18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36" customHeight="1" x14ac:dyDescent="0.25">
      <c r="A4" s="316" t="s">
        <v>3</v>
      </c>
      <c r="B4" s="304" t="s">
        <v>337</v>
      </c>
      <c r="C4" s="303" t="s">
        <v>369</v>
      </c>
      <c r="D4" s="303" t="s">
        <v>92</v>
      </c>
      <c r="E4" s="303"/>
      <c r="F4" s="303"/>
      <c r="G4" s="303" t="s">
        <v>91</v>
      </c>
      <c r="H4" s="303"/>
      <c r="I4" s="303"/>
      <c r="J4" s="303" t="s">
        <v>87</v>
      </c>
      <c r="K4" s="303"/>
      <c r="L4" s="303"/>
      <c r="M4" s="304" t="s">
        <v>94</v>
      </c>
      <c r="N4" s="316" t="s">
        <v>0</v>
      </c>
    </row>
    <row r="5" spans="1:14" ht="81" customHeight="1" x14ac:dyDescent="0.25">
      <c r="A5" s="316"/>
      <c r="B5" s="305"/>
      <c r="C5" s="316"/>
      <c r="D5" s="78" t="s">
        <v>2</v>
      </c>
      <c r="E5" s="79" t="s">
        <v>88</v>
      </c>
      <c r="F5" s="79" t="s">
        <v>86</v>
      </c>
      <c r="G5" s="78" t="s">
        <v>2</v>
      </c>
      <c r="H5" s="79" t="s">
        <v>88</v>
      </c>
      <c r="I5" s="79" t="s">
        <v>86</v>
      </c>
      <c r="J5" s="77" t="s">
        <v>90</v>
      </c>
      <c r="K5" s="77" t="s">
        <v>93</v>
      </c>
      <c r="L5" s="77" t="s">
        <v>89</v>
      </c>
      <c r="M5" s="305"/>
      <c r="N5" s="316"/>
    </row>
    <row r="6" spans="1:14" x14ac:dyDescent="0.25">
      <c r="A6" s="7" t="s">
        <v>4</v>
      </c>
      <c r="B6" s="7"/>
      <c r="C6" s="7" t="s">
        <v>7</v>
      </c>
      <c r="D6" s="7">
        <v>2</v>
      </c>
      <c r="E6" s="7">
        <v>3</v>
      </c>
      <c r="F6" s="7">
        <v>5</v>
      </c>
      <c r="G6" s="7">
        <v>2</v>
      </c>
      <c r="H6" s="7"/>
      <c r="I6" s="7"/>
      <c r="J6" s="7">
        <v>12</v>
      </c>
      <c r="K6" s="7">
        <v>13</v>
      </c>
      <c r="L6" s="7">
        <v>14</v>
      </c>
      <c r="M6" s="7">
        <v>19</v>
      </c>
      <c r="N6" s="7">
        <v>20</v>
      </c>
    </row>
    <row r="7" spans="1:14" ht="67.5" customHeight="1" x14ac:dyDescent="0.25">
      <c r="A7" s="339">
        <v>1</v>
      </c>
      <c r="B7" s="9" t="s">
        <v>81</v>
      </c>
      <c r="C7" s="345" t="s">
        <v>370</v>
      </c>
      <c r="D7" s="341">
        <f>E7+F7</f>
        <v>2</v>
      </c>
      <c r="E7" s="330">
        <v>2</v>
      </c>
      <c r="F7" s="330">
        <v>0</v>
      </c>
      <c r="G7" s="341">
        <f>H7+I7</f>
        <v>1</v>
      </c>
      <c r="H7" s="330">
        <v>1</v>
      </c>
      <c r="I7" s="330">
        <v>0</v>
      </c>
      <c r="J7" s="330">
        <v>1</v>
      </c>
      <c r="K7" s="330">
        <v>0</v>
      </c>
      <c r="L7" s="330">
        <v>0</v>
      </c>
      <c r="M7" s="330" t="s">
        <v>373</v>
      </c>
      <c r="N7" s="330"/>
    </row>
    <row r="8" spans="1:14" ht="66" customHeight="1" x14ac:dyDescent="0.25">
      <c r="A8" s="340"/>
      <c r="B8" s="9" t="s">
        <v>82</v>
      </c>
      <c r="C8" s="345"/>
      <c r="D8" s="342"/>
      <c r="E8" s="332"/>
      <c r="F8" s="332"/>
      <c r="G8" s="342"/>
      <c r="H8" s="332"/>
      <c r="I8" s="332"/>
      <c r="J8" s="332"/>
      <c r="K8" s="332"/>
      <c r="L8" s="332"/>
      <c r="M8" s="332"/>
      <c r="N8" s="332"/>
    </row>
    <row r="9" spans="1:14" ht="54" customHeight="1" x14ac:dyDescent="0.25">
      <c r="A9" s="343">
        <v>2</v>
      </c>
      <c r="B9" s="181" t="s">
        <v>139</v>
      </c>
      <c r="C9" s="336" t="s">
        <v>347</v>
      </c>
      <c r="D9" s="341">
        <f>E9+F9</f>
        <v>1</v>
      </c>
      <c r="E9" s="330">
        <v>1</v>
      </c>
      <c r="F9" s="330">
        <v>0</v>
      </c>
      <c r="G9" s="341">
        <f>H9+I9</f>
        <v>0</v>
      </c>
      <c r="H9" s="330">
        <v>0</v>
      </c>
      <c r="I9" s="330">
        <v>0</v>
      </c>
      <c r="J9" s="330">
        <v>0</v>
      </c>
      <c r="K9" s="330">
        <v>0</v>
      </c>
      <c r="L9" s="330">
        <v>0</v>
      </c>
      <c r="M9" s="330"/>
      <c r="N9" s="330"/>
    </row>
    <row r="10" spans="1:14" ht="57.75" customHeight="1" x14ac:dyDescent="0.25">
      <c r="A10" s="344"/>
      <c r="B10" s="181" t="s">
        <v>142</v>
      </c>
      <c r="C10" s="336"/>
      <c r="D10" s="342"/>
      <c r="E10" s="332"/>
      <c r="F10" s="332"/>
      <c r="G10" s="342"/>
      <c r="H10" s="332"/>
      <c r="I10" s="332"/>
      <c r="J10" s="332"/>
      <c r="K10" s="332"/>
      <c r="L10" s="332"/>
      <c r="M10" s="332"/>
      <c r="N10" s="332"/>
    </row>
    <row r="11" spans="1:14" ht="54.75" customHeight="1" x14ac:dyDescent="0.25">
      <c r="A11" s="262">
        <v>3</v>
      </c>
      <c r="B11" s="162" t="s">
        <v>145</v>
      </c>
      <c r="C11" s="336" t="s">
        <v>348</v>
      </c>
      <c r="D11" s="337">
        <f>E11+F11</f>
        <v>2</v>
      </c>
      <c r="E11" s="339">
        <v>2</v>
      </c>
      <c r="F11" s="339">
        <v>0</v>
      </c>
      <c r="G11" s="337">
        <f>H11+I11</f>
        <v>1</v>
      </c>
      <c r="H11" s="339">
        <v>1</v>
      </c>
      <c r="I11" s="339">
        <v>0</v>
      </c>
      <c r="J11" s="339">
        <v>1</v>
      </c>
      <c r="K11" s="339">
        <v>0</v>
      </c>
      <c r="L11" s="339">
        <v>0</v>
      </c>
      <c r="M11" s="330" t="s">
        <v>373</v>
      </c>
      <c r="N11" s="339"/>
    </row>
    <row r="12" spans="1:14" ht="66.75" customHeight="1" x14ac:dyDescent="0.25">
      <c r="A12" s="262"/>
      <c r="B12" s="162" t="s">
        <v>148</v>
      </c>
      <c r="C12" s="336"/>
      <c r="D12" s="338"/>
      <c r="E12" s="340"/>
      <c r="F12" s="340"/>
      <c r="G12" s="338"/>
      <c r="H12" s="340"/>
      <c r="I12" s="340"/>
      <c r="J12" s="340"/>
      <c r="K12" s="340"/>
      <c r="L12" s="340"/>
      <c r="M12" s="332"/>
      <c r="N12" s="340"/>
    </row>
    <row r="13" spans="1:14" ht="60.75" customHeight="1" x14ac:dyDescent="0.25">
      <c r="A13" s="262">
        <v>4</v>
      </c>
      <c r="B13" s="162" t="s">
        <v>158</v>
      </c>
      <c r="C13" s="336" t="s">
        <v>349</v>
      </c>
      <c r="D13" s="337">
        <f>E13+F13</f>
        <v>2</v>
      </c>
      <c r="E13" s="339">
        <v>2</v>
      </c>
      <c r="F13" s="339">
        <v>0</v>
      </c>
      <c r="G13" s="337">
        <f>H13+I13</f>
        <v>1</v>
      </c>
      <c r="H13" s="339">
        <v>1</v>
      </c>
      <c r="I13" s="339">
        <v>0</v>
      </c>
      <c r="J13" s="339">
        <v>1</v>
      </c>
      <c r="K13" s="339">
        <v>0</v>
      </c>
      <c r="L13" s="339">
        <v>0</v>
      </c>
      <c r="M13" s="330" t="s">
        <v>373</v>
      </c>
      <c r="N13" s="339"/>
    </row>
    <row r="14" spans="1:14" ht="55.5" customHeight="1" x14ac:dyDescent="0.25">
      <c r="A14" s="262"/>
      <c r="B14" s="162" t="s">
        <v>162</v>
      </c>
      <c r="C14" s="336"/>
      <c r="D14" s="338"/>
      <c r="E14" s="340"/>
      <c r="F14" s="340"/>
      <c r="G14" s="338"/>
      <c r="H14" s="340"/>
      <c r="I14" s="340"/>
      <c r="J14" s="340"/>
      <c r="K14" s="340"/>
      <c r="L14" s="340"/>
      <c r="M14" s="332"/>
      <c r="N14" s="340"/>
    </row>
    <row r="15" spans="1:14" ht="50.1" customHeight="1" x14ac:dyDescent="0.25">
      <c r="A15" s="262">
        <v>5</v>
      </c>
      <c r="B15" s="162" t="s">
        <v>107</v>
      </c>
      <c r="C15" s="283" t="s">
        <v>371</v>
      </c>
      <c r="D15" s="304">
        <v>2</v>
      </c>
      <c r="E15" s="330">
        <v>2</v>
      </c>
      <c r="F15" s="330">
        <v>0</v>
      </c>
      <c r="G15" s="304">
        <v>1</v>
      </c>
      <c r="H15" s="330">
        <v>1</v>
      </c>
      <c r="I15" s="330">
        <v>0</v>
      </c>
      <c r="J15" s="330">
        <v>1</v>
      </c>
      <c r="K15" s="330">
        <v>0</v>
      </c>
      <c r="L15" s="330">
        <v>0</v>
      </c>
      <c r="M15" s="330" t="s">
        <v>373</v>
      </c>
      <c r="N15" s="333"/>
    </row>
    <row r="16" spans="1:14" ht="50.1" customHeight="1" x14ac:dyDescent="0.25">
      <c r="A16" s="262"/>
      <c r="B16" s="162" t="s">
        <v>108</v>
      </c>
      <c r="C16" s="285"/>
      <c r="D16" s="305"/>
      <c r="E16" s="331"/>
      <c r="F16" s="331"/>
      <c r="G16" s="305"/>
      <c r="H16" s="331"/>
      <c r="I16" s="331"/>
      <c r="J16" s="331"/>
      <c r="K16" s="331"/>
      <c r="L16" s="331"/>
      <c r="M16" s="331"/>
      <c r="N16" s="334"/>
    </row>
    <row r="17" spans="1:14" ht="50.1" customHeight="1" x14ac:dyDescent="0.25">
      <c r="A17" s="262"/>
      <c r="B17" s="162" t="s">
        <v>109</v>
      </c>
      <c r="C17" s="284"/>
      <c r="D17" s="306"/>
      <c r="E17" s="332"/>
      <c r="F17" s="332"/>
      <c r="G17" s="306"/>
      <c r="H17" s="332"/>
      <c r="I17" s="332"/>
      <c r="J17" s="332"/>
      <c r="K17" s="332"/>
      <c r="L17" s="332"/>
      <c r="M17" s="332"/>
      <c r="N17" s="335"/>
    </row>
    <row r="18" spans="1:14" ht="50.1" customHeight="1" x14ac:dyDescent="0.25">
      <c r="A18" s="262">
        <v>6</v>
      </c>
      <c r="B18" s="162" t="s">
        <v>114</v>
      </c>
      <c r="C18" s="336" t="s">
        <v>372</v>
      </c>
      <c r="D18" s="337">
        <f>E18+F18</f>
        <v>2</v>
      </c>
      <c r="E18" s="339">
        <v>2</v>
      </c>
      <c r="F18" s="339">
        <v>0</v>
      </c>
      <c r="G18" s="337">
        <f>H18+I18</f>
        <v>1</v>
      </c>
      <c r="H18" s="339">
        <v>1</v>
      </c>
      <c r="I18" s="339">
        <v>0</v>
      </c>
      <c r="J18" s="339">
        <v>1</v>
      </c>
      <c r="K18" s="339">
        <v>0</v>
      </c>
      <c r="L18" s="339">
        <v>0</v>
      </c>
      <c r="M18" s="330" t="s">
        <v>373</v>
      </c>
      <c r="N18" s="339"/>
    </row>
    <row r="19" spans="1:14" ht="65.25" customHeight="1" x14ac:dyDescent="0.25">
      <c r="A19" s="262"/>
      <c r="B19" s="162" t="s">
        <v>116</v>
      </c>
      <c r="C19" s="336"/>
      <c r="D19" s="338"/>
      <c r="E19" s="340"/>
      <c r="F19" s="340"/>
      <c r="G19" s="338"/>
      <c r="H19" s="340"/>
      <c r="I19" s="340"/>
      <c r="J19" s="340"/>
      <c r="K19" s="340"/>
      <c r="L19" s="340"/>
      <c r="M19" s="332"/>
      <c r="N19" s="340"/>
    </row>
  </sheetData>
  <mergeCells count="88">
    <mergeCell ref="G7:G8"/>
    <mergeCell ref="M4:M5"/>
    <mergeCell ref="N4:N5"/>
    <mergeCell ref="J4:L4"/>
    <mergeCell ref="A1:E1"/>
    <mergeCell ref="A2:N2"/>
    <mergeCell ref="A4:A5"/>
    <mergeCell ref="C4:C5"/>
    <mergeCell ref="D4:F4"/>
    <mergeCell ref="G4:I4"/>
    <mergeCell ref="C7:C8"/>
    <mergeCell ref="B4:B5"/>
    <mergeCell ref="D7:D8"/>
    <mergeCell ref="E7:E8"/>
    <mergeCell ref="F7:F8"/>
    <mergeCell ref="M7:M8"/>
    <mergeCell ref="N7:N8"/>
    <mergeCell ref="H7:H8"/>
    <mergeCell ref="I7:I8"/>
    <mergeCell ref="J7:J8"/>
    <mergeCell ref="K7:K8"/>
    <mergeCell ref="L7:L8"/>
    <mergeCell ref="A7:A8"/>
    <mergeCell ref="A9:A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A11:A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A13:A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M13:M14"/>
    <mergeCell ref="L13:L14"/>
    <mergeCell ref="N13:N14"/>
    <mergeCell ref="A15:A17"/>
    <mergeCell ref="C15:C17"/>
    <mergeCell ref="D15:D17"/>
    <mergeCell ref="E15:E17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  <mergeCell ref="A18:A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</mergeCells>
  <printOptions horizontalCentered="1"/>
  <pageMargins left="0" right="0" top="0.5" bottom="0.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10" zoomScaleNormal="100" workbookViewId="0">
      <selection activeCell="F26" sqref="F26"/>
    </sheetView>
  </sheetViews>
  <sheetFormatPr defaultColWidth="9.140625" defaultRowHeight="15.75" x14ac:dyDescent="0.25"/>
  <cols>
    <col min="1" max="1" width="6.28515625" style="18" customWidth="1"/>
    <col min="2" max="2" width="18.28515625" style="18" customWidth="1"/>
    <col min="3" max="4" width="10.85546875" style="18" customWidth="1"/>
    <col min="5" max="5" width="9" style="18" customWidth="1"/>
    <col min="6" max="6" width="10" style="18" customWidth="1"/>
    <col min="7" max="7" width="7.140625" style="18" customWidth="1"/>
    <col min="8" max="8" width="10.28515625" style="18" customWidth="1"/>
    <col min="9" max="9" width="9" style="18" customWidth="1"/>
    <col min="10" max="10" width="16" style="18" customWidth="1"/>
    <col min="11" max="16384" width="9.140625" style="18"/>
  </cols>
  <sheetData>
    <row r="1" spans="1:11" ht="44.25" customHeight="1" x14ac:dyDescent="0.25">
      <c r="A1" s="190" t="s">
        <v>96</v>
      </c>
      <c r="B1" s="190"/>
      <c r="C1" s="190"/>
      <c r="D1" s="190"/>
      <c r="E1" s="17"/>
      <c r="F1" s="17"/>
    </row>
    <row r="2" spans="1:11" ht="81.75" customHeight="1" x14ac:dyDescent="0.25">
      <c r="A2" s="191" t="s">
        <v>353</v>
      </c>
      <c r="B2" s="192"/>
      <c r="C2" s="192"/>
      <c r="D2" s="192"/>
      <c r="E2" s="192"/>
      <c r="F2" s="192"/>
      <c r="G2" s="192"/>
      <c r="H2" s="192"/>
      <c r="I2" s="192"/>
      <c r="J2" s="192"/>
      <c r="K2" s="19"/>
    </row>
    <row r="3" spans="1:11" ht="26.25" customHeight="1" x14ac:dyDescent="0.25">
      <c r="A3" s="193"/>
      <c r="B3" s="193"/>
      <c r="C3" s="193"/>
      <c r="D3" s="193"/>
      <c r="E3" s="193"/>
      <c r="F3" s="193"/>
      <c r="G3" s="193"/>
      <c r="H3" s="193"/>
      <c r="I3" s="193"/>
      <c r="J3" s="193"/>
    </row>
    <row r="4" spans="1:11" ht="21" customHeight="1" x14ac:dyDescent="0.25">
      <c r="A4" s="194" t="s">
        <v>20</v>
      </c>
      <c r="B4" s="194" t="s">
        <v>117</v>
      </c>
      <c r="C4" s="195" t="s">
        <v>26</v>
      </c>
      <c r="D4" s="196"/>
      <c r="E4" s="196"/>
      <c r="F4" s="196"/>
      <c r="G4" s="197"/>
      <c r="H4" s="198" t="s">
        <v>118</v>
      </c>
      <c r="I4" s="198" t="s">
        <v>119</v>
      </c>
      <c r="J4" s="194" t="s">
        <v>0</v>
      </c>
    </row>
    <row r="5" spans="1:11" ht="84.75" customHeight="1" x14ac:dyDescent="0.25">
      <c r="A5" s="194"/>
      <c r="B5" s="194"/>
      <c r="C5" s="20" t="s">
        <v>8</v>
      </c>
      <c r="D5" s="20" t="s">
        <v>33</v>
      </c>
      <c r="E5" s="20" t="s">
        <v>21</v>
      </c>
      <c r="F5" s="20" t="s">
        <v>22</v>
      </c>
      <c r="G5" s="21" t="s">
        <v>23</v>
      </c>
      <c r="H5" s="199"/>
      <c r="I5" s="199"/>
      <c r="J5" s="194"/>
    </row>
    <row r="6" spans="1:11" ht="19.5" customHeight="1" x14ac:dyDescent="0.25">
      <c r="A6" s="22" t="s">
        <v>4</v>
      </c>
      <c r="B6" s="22">
        <v>1</v>
      </c>
      <c r="C6" s="22">
        <v>2</v>
      </c>
      <c r="D6" s="22">
        <v>3</v>
      </c>
      <c r="E6" s="22">
        <v>4</v>
      </c>
      <c r="F6" s="22">
        <v>5</v>
      </c>
      <c r="G6" s="22">
        <v>6</v>
      </c>
      <c r="H6" s="22">
        <v>7</v>
      </c>
      <c r="I6" s="22">
        <v>8</v>
      </c>
      <c r="J6" s="22">
        <v>9</v>
      </c>
    </row>
    <row r="7" spans="1:11" ht="19.5" customHeight="1" x14ac:dyDescent="0.25">
      <c r="A7" s="23"/>
      <c r="B7" s="24" t="s">
        <v>25</v>
      </c>
      <c r="C7" s="25">
        <f>SUM(C9:C27)</f>
        <v>7985</v>
      </c>
      <c r="D7" s="25"/>
      <c r="E7" s="25">
        <f t="shared" ref="E7:I7" si="0">SUM(E9:E27)</f>
        <v>25665</v>
      </c>
      <c r="F7" s="25">
        <f t="shared" si="0"/>
        <v>372.48</v>
      </c>
      <c r="G7" s="25"/>
      <c r="H7" s="25">
        <f t="shared" si="0"/>
        <v>50</v>
      </c>
      <c r="I7" s="25">
        <f t="shared" si="0"/>
        <v>103</v>
      </c>
      <c r="J7" s="25"/>
    </row>
    <row r="8" spans="1:11" s="26" customFormat="1" ht="19.5" customHeight="1" x14ac:dyDescent="0.25">
      <c r="A8" s="84" t="s">
        <v>5</v>
      </c>
      <c r="B8" s="85" t="s">
        <v>97</v>
      </c>
      <c r="C8" s="86"/>
      <c r="D8" s="86"/>
      <c r="E8" s="86"/>
      <c r="F8" s="86"/>
      <c r="G8" s="86"/>
      <c r="H8" s="86"/>
      <c r="I8" s="86"/>
      <c r="J8" s="86"/>
    </row>
    <row r="9" spans="1:11" ht="17.25" customHeight="1" x14ac:dyDescent="0.25">
      <c r="A9" s="27">
        <v>1</v>
      </c>
      <c r="B9" s="87" t="s">
        <v>81</v>
      </c>
      <c r="C9" s="28">
        <v>443</v>
      </c>
      <c r="D9" s="29">
        <f t="shared" ref="D9:D27" si="1">C9/400*100</f>
        <v>110.75</v>
      </c>
      <c r="E9" s="28">
        <v>1483</v>
      </c>
      <c r="F9" s="30">
        <v>14.48</v>
      </c>
      <c r="G9" s="31"/>
      <c r="H9" s="28">
        <v>3</v>
      </c>
      <c r="I9" s="28">
        <v>3</v>
      </c>
      <c r="J9" s="32"/>
    </row>
    <row r="10" spans="1:11" s="26" customFormat="1" ht="17.25" customHeight="1" x14ac:dyDescent="0.25">
      <c r="A10" s="88">
        <v>2</v>
      </c>
      <c r="B10" s="89" t="s">
        <v>98</v>
      </c>
      <c r="C10" s="90">
        <v>260</v>
      </c>
      <c r="D10" s="91">
        <f t="shared" si="1"/>
        <v>65</v>
      </c>
      <c r="E10" s="90">
        <v>822</v>
      </c>
      <c r="F10" s="92">
        <v>13</v>
      </c>
      <c r="G10" s="93"/>
      <c r="H10" s="90">
        <v>2</v>
      </c>
      <c r="I10" s="90">
        <v>5</v>
      </c>
      <c r="J10" s="94"/>
    </row>
    <row r="11" spans="1:11" ht="17.25" customHeight="1" x14ac:dyDescent="0.25">
      <c r="A11" s="88">
        <v>3</v>
      </c>
      <c r="B11" s="89" t="s">
        <v>99</v>
      </c>
      <c r="C11" s="90">
        <v>344</v>
      </c>
      <c r="D11" s="91">
        <f t="shared" si="1"/>
        <v>86</v>
      </c>
      <c r="E11" s="90">
        <v>1103</v>
      </c>
      <c r="F11" s="92">
        <v>19</v>
      </c>
      <c r="G11" s="95"/>
      <c r="H11" s="90">
        <v>2</v>
      </c>
      <c r="I11" s="90">
        <v>5</v>
      </c>
      <c r="J11" s="96" t="s">
        <v>100</v>
      </c>
    </row>
    <row r="12" spans="1:11" x14ac:dyDescent="0.25">
      <c r="A12" s="27">
        <v>4</v>
      </c>
      <c r="B12" s="87" t="s">
        <v>101</v>
      </c>
      <c r="C12" s="28">
        <v>447</v>
      </c>
      <c r="D12" s="29">
        <f t="shared" si="1"/>
        <v>111.75</v>
      </c>
      <c r="E12" s="28">
        <v>1402</v>
      </c>
      <c r="F12" s="10">
        <v>21.63</v>
      </c>
      <c r="G12" s="30"/>
      <c r="H12" s="28">
        <v>2</v>
      </c>
      <c r="I12" s="28">
        <v>5</v>
      </c>
      <c r="J12" s="32"/>
    </row>
    <row r="13" spans="1:11" x14ac:dyDescent="0.25">
      <c r="A13" s="27">
        <v>5</v>
      </c>
      <c r="B13" s="87" t="s">
        <v>102</v>
      </c>
      <c r="C13" s="28">
        <v>455</v>
      </c>
      <c r="D13" s="29">
        <f t="shared" si="1"/>
        <v>113.75</v>
      </c>
      <c r="E13" s="28">
        <v>1394</v>
      </c>
      <c r="F13" s="10">
        <v>17</v>
      </c>
      <c r="G13" s="34"/>
      <c r="H13" s="28">
        <v>2</v>
      </c>
      <c r="I13" s="28">
        <v>5</v>
      </c>
      <c r="J13" s="32"/>
    </row>
    <row r="14" spans="1:11" s="26" customFormat="1" x14ac:dyDescent="0.25">
      <c r="A14" s="88">
        <v>6</v>
      </c>
      <c r="B14" s="89" t="s">
        <v>103</v>
      </c>
      <c r="C14" s="97">
        <v>369</v>
      </c>
      <c r="D14" s="91">
        <f t="shared" si="1"/>
        <v>92.25</v>
      </c>
      <c r="E14" s="98">
        <v>1198</v>
      </c>
      <c r="F14" s="91">
        <v>16.399999999999999</v>
      </c>
      <c r="G14" s="95"/>
      <c r="H14" s="90">
        <v>3</v>
      </c>
      <c r="I14" s="90">
        <v>6</v>
      </c>
      <c r="J14" s="94"/>
    </row>
    <row r="15" spans="1:11" x14ac:dyDescent="0.25">
      <c r="A15" s="27">
        <v>7</v>
      </c>
      <c r="B15" s="87" t="s">
        <v>104</v>
      </c>
      <c r="C15" s="35">
        <v>715</v>
      </c>
      <c r="D15" s="29">
        <f t="shared" si="1"/>
        <v>178.75</v>
      </c>
      <c r="E15" s="36">
        <v>2277</v>
      </c>
      <c r="F15" s="29">
        <v>27</v>
      </c>
      <c r="G15" s="31"/>
      <c r="H15" s="28">
        <v>3</v>
      </c>
      <c r="I15" s="28">
        <v>6</v>
      </c>
      <c r="J15" s="32"/>
    </row>
    <row r="16" spans="1:11" x14ac:dyDescent="0.25">
      <c r="A16" s="88">
        <v>8</v>
      </c>
      <c r="B16" s="89" t="s">
        <v>105</v>
      </c>
      <c r="C16" s="97">
        <v>352</v>
      </c>
      <c r="D16" s="91">
        <f t="shared" si="1"/>
        <v>88</v>
      </c>
      <c r="E16" s="98">
        <v>1073</v>
      </c>
      <c r="F16" s="91">
        <v>15</v>
      </c>
      <c r="G16" s="95"/>
      <c r="H16" s="90">
        <v>2</v>
      </c>
      <c r="I16" s="90">
        <v>5</v>
      </c>
      <c r="J16" s="99"/>
    </row>
    <row r="17" spans="1:10" x14ac:dyDescent="0.25">
      <c r="A17" s="88">
        <v>9</v>
      </c>
      <c r="B17" s="89" t="s">
        <v>106</v>
      </c>
      <c r="C17" s="97">
        <v>236</v>
      </c>
      <c r="D17" s="91">
        <f t="shared" si="1"/>
        <v>59</v>
      </c>
      <c r="E17" s="98">
        <v>804</v>
      </c>
      <c r="F17" s="91">
        <v>20.2</v>
      </c>
      <c r="G17" s="98"/>
      <c r="H17" s="90">
        <v>3</v>
      </c>
      <c r="I17" s="90">
        <v>4</v>
      </c>
      <c r="J17" s="99"/>
    </row>
    <row r="18" spans="1:10" x14ac:dyDescent="0.25">
      <c r="A18" s="88">
        <v>10</v>
      </c>
      <c r="B18" s="89" t="s">
        <v>107</v>
      </c>
      <c r="C18" s="90">
        <v>143</v>
      </c>
      <c r="D18" s="91">
        <f t="shared" si="1"/>
        <v>35.75</v>
      </c>
      <c r="E18" s="90">
        <v>516</v>
      </c>
      <c r="F18" s="91">
        <v>4.2300000000000004</v>
      </c>
      <c r="G18" s="100"/>
      <c r="H18" s="90">
        <v>2</v>
      </c>
      <c r="I18" s="90">
        <v>7</v>
      </c>
      <c r="J18" s="96" t="s">
        <v>100</v>
      </c>
    </row>
    <row r="19" spans="1:10" x14ac:dyDescent="0.25">
      <c r="A19" s="88">
        <v>11</v>
      </c>
      <c r="B19" s="89" t="s">
        <v>108</v>
      </c>
      <c r="C19" s="97">
        <v>234</v>
      </c>
      <c r="D19" s="91">
        <f t="shared" si="1"/>
        <v>58.5</v>
      </c>
      <c r="E19" s="98">
        <v>809</v>
      </c>
      <c r="F19" s="91">
        <v>8.18</v>
      </c>
      <c r="G19" s="95"/>
      <c r="H19" s="90">
        <v>2</v>
      </c>
      <c r="I19" s="90">
        <v>6</v>
      </c>
      <c r="J19" s="94"/>
    </row>
    <row r="20" spans="1:10" x14ac:dyDescent="0.25">
      <c r="A20" s="27">
        <v>12</v>
      </c>
      <c r="B20" s="87" t="s">
        <v>109</v>
      </c>
      <c r="C20" s="35">
        <v>445</v>
      </c>
      <c r="D20" s="29">
        <f t="shared" si="1"/>
        <v>111.25</v>
      </c>
      <c r="E20" s="36">
        <v>1532</v>
      </c>
      <c r="F20" s="11">
        <v>13.5</v>
      </c>
      <c r="G20" s="31"/>
      <c r="H20" s="28">
        <v>3</v>
      </c>
      <c r="I20" s="28">
        <v>6</v>
      </c>
      <c r="J20" s="32"/>
    </row>
    <row r="21" spans="1:10" x14ac:dyDescent="0.25">
      <c r="A21" s="27">
        <v>13</v>
      </c>
      <c r="B21" s="87" t="s">
        <v>110</v>
      </c>
      <c r="C21" s="35">
        <v>471</v>
      </c>
      <c r="D21" s="29">
        <f t="shared" si="1"/>
        <v>117.75</v>
      </c>
      <c r="E21" s="36">
        <v>1598</v>
      </c>
      <c r="F21" s="29">
        <v>14.4</v>
      </c>
      <c r="G21" s="31"/>
      <c r="H21" s="28">
        <v>3</v>
      </c>
      <c r="I21" s="28">
        <v>6</v>
      </c>
      <c r="J21" s="32"/>
    </row>
    <row r="22" spans="1:10" x14ac:dyDescent="0.25">
      <c r="A22" s="27">
        <v>14</v>
      </c>
      <c r="B22" s="87" t="s">
        <v>111</v>
      </c>
      <c r="C22" s="35">
        <v>459</v>
      </c>
      <c r="D22" s="29">
        <f t="shared" si="1"/>
        <v>114.75</v>
      </c>
      <c r="E22" s="36">
        <v>1624</v>
      </c>
      <c r="F22" s="29">
        <v>24.7</v>
      </c>
      <c r="G22" s="36"/>
      <c r="H22" s="28">
        <v>3</v>
      </c>
      <c r="I22" s="28">
        <v>7</v>
      </c>
      <c r="J22" s="32"/>
    </row>
    <row r="23" spans="1:10" x14ac:dyDescent="0.25">
      <c r="A23" s="27">
        <v>15</v>
      </c>
      <c r="B23" s="87" t="s">
        <v>112</v>
      </c>
      <c r="C23" s="35">
        <v>487</v>
      </c>
      <c r="D23" s="29">
        <f t="shared" si="1"/>
        <v>121.75</v>
      </c>
      <c r="E23" s="36">
        <v>1560</v>
      </c>
      <c r="F23" s="29">
        <v>33.51</v>
      </c>
      <c r="G23" s="31"/>
      <c r="H23" s="28">
        <v>3</v>
      </c>
      <c r="I23" s="28">
        <v>5</v>
      </c>
      <c r="J23" s="33"/>
    </row>
    <row r="24" spans="1:10" x14ac:dyDescent="0.25">
      <c r="A24" s="27">
        <v>16</v>
      </c>
      <c r="B24" s="87" t="s">
        <v>113</v>
      </c>
      <c r="C24" s="28">
        <v>780</v>
      </c>
      <c r="D24" s="29">
        <f t="shared" si="1"/>
        <v>195</v>
      </c>
      <c r="E24" s="28">
        <v>2348</v>
      </c>
      <c r="F24" s="30">
        <v>40.159999999999997</v>
      </c>
      <c r="G24" s="34"/>
      <c r="H24" s="28">
        <v>3</v>
      </c>
      <c r="I24" s="28">
        <v>6</v>
      </c>
      <c r="J24" s="32"/>
    </row>
    <row r="25" spans="1:10" x14ac:dyDescent="0.25">
      <c r="A25" s="27">
        <v>17</v>
      </c>
      <c r="B25" s="87" t="s">
        <v>114</v>
      </c>
      <c r="C25" s="35">
        <v>455</v>
      </c>
      <c r="D25" s="29">
        <f t="shared" si="1"/>
        <v>113.75</v>
      </c>
      <c r="E25" s="36">
        <v>1375</v>
      </c>
      <c r="F25" s="11">
        <v>30.05</v>
      </c>
      <c r="G25" s="31"/>
      <c r="H25" s="28">
        <v>3</v>
      </c>
      <c r="I25" s="28">
        <v>5</v>
      </c>
      <c r="J25" s="32"/>
    </row>
    <row r="26" spans="1:10" x14ac:dyDescent="0.25">
      <c r="A26" s="27">
        <v>18</v>
      </c>
      <c r="B26" s="87" t="s">
        <v>115</v>
      </c>
      <c r="C26" s="35">
        <v>583</v>
      </c>
      <c r="D26" s="29">
        <f t="shared" si="1"/>
        <v>145.75</v>
      </c>
      <c r="E26" s="36">
        <v>1855</v>
      </c>
      <c r="F26" s="29">
        <v>22.99</v>
      </c>
      <c r="G26" s="31"/>
      <c r="H26" s="28">
        <v>3</v>
      </c>
      <c r="I26" s="28">
        <v>5</v>
      </c>
      <c r="J26" s="32"/>
    </row>
    <row r="27" spans="1:10" x14ac:dyDescent="0.25">
      <c r="A27" s="88">
        <v>19</v>
      </c>
      <c r="B27" s="89" t="s">
        <v>116</v>
      </c>
      <c r="C27" s="97">
        <v>307</v>
      </c>
      <c r="D27" s="91">
        <f t="shared" si="1"/>
        <v>76.75</v>
      </c>
      <c r="E27" s="98">
        <v>892</v>
      </c>
      <c r="F27" s="91">
        <v>17.05</v>
      </c>
      <c r="G27" s="98"/>
      <c r="H27" s="90">
        <v>3</v>
      </c>
      <c r="I27" s="90">
        <v>6</v>
      </c>
      <c r="J27" s="99"/>
    </row>
  </sheetData>
  <mergeCells count="9">
    <mergeCell ref="A1:D1"/>
    <mergeCell ref="A2:J2"/>
    <mergeCell ref="A3:J3"/>
    <mergeCell ref="A4:A5"/>
    <mergeCell ref="B4:B5"/>
    <mergeCell ref="C4:G4"/>
    <mergeCell ref="J4:J5"/>
    <mergeCell ref="H4:H5"/>
    <mergeCell ref="I4:I5"/>
  </mergeCells>
  <phoneticPr fontId="20" type="noConversion"/>
  <pageMargins left="0.41" right="7.874015748031496E-2" top="0.47244094488188981" bottom="0.6" header="0.31496062992125984" footer="0.5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Normal="100" workbookViewId="0">
      <selection activeCell="E10" sqref="E10"/>
    </sheetView>
  </sheetViews>
  <sheetFormatPr defaultColWidth="9.140625" defaultRowHeight="15.75" x14ac:dyDescent="0.25"/>
  <cols>
    <col min="1" max="1" width="4" style="18" customWidth="1"/>
    <col min="2" max="2" width="17.42578125" style="18" customWidth="1"/>
    <col min="3" max="4" width="9.140625" style="18" customWidth="1"/>
    <col min="5" max="5" width="9" style="18" customWidth="1"/>
    <col min="6" max="10" width="6.7109375" style="18" customWidth="1"/>
    <col min="11" max="16384" width="9.140625" style="18"/>
  </cols>
  <sheetData>
    <row r="1" spans="1:11" ht="44.25" customHeight="1" x14ac:dyDescent="0.25">
      <c r="A1" s="190" t="s">
        <v>96</v>
      </c>
      <c r="B1" s="190"/>
      <c r="C1" s="190"/>
      <c r="D1" s="190"/>
      <c r="E1" s="17"/>
      <c r="F1" s="17"/>
    </row>
    <row r="2" spans="1:11" s="1" customFormat="1" ht="64.5" customHeight="1" x14ac:dyDescent="0.25">
      <c r="A2" s="200" t="s">
        <v>120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s="37" customFormat="1" ht="36" customHeight="1" x14ac:dyDescent="0.25">
      <c r="A3" s="202" t="s">
        <v>354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s="1" customFormat="1" ht="9.75" customHeight="1" x14ac:dyDescent="0.25"/>
    <row r="5" spans="1:11" s="1" customFormat="1" ht="20.25" customHeight="1" x14ac:dyDescent="0.25">
      <c r="A5" s="204" t="s">
        <v>3</v>
      </c>
      <c r="B5" s="205" t="s">
        <v>46</v>
      </c>
      <c r="C5" s="205" t="s">
        <v>43</v>
      </c>
      <c r="D5" s="205" t="s">
        <v>44</v>
      </c>
      <c r="E5" s="205" t="s">
        <v>45</v>
      </c>
      <c r="F5" s="206" t="s">
        <v>122</v>
      </c>
      <c r="G5" s="207"/>
      <c r="H5" s="207"/>
      <c r="I5" s="207"/>
      <c r="J5" s="208"/>
      <c r="K5" s="209" t="s">
        <v>0</v>
      </c>
    </row>
    <row r="6" spans="1:11" s="1" customFormat="1" ht="18.75" customHeight="1" x14ac:dyDescent="0.25">
      <c r="A6" s="204"/>
      <c r="B6" s="204"/>
      <c r="C6" s="205"/>
      <c r="D6" s="205"/>
      <c r="E6" s="205"/>
      <c r="F6" s="205" t="s">
        <v>1</v>
      </c>
      <c r="G6" s="212" t="s">
        <v>48</v>
      </c>
      <c r="H6" s="213"/>
      <c r="I6" s="213"/>
      <c r="J6" s="214"/>
      <c r="K6" s="210"/>
    </row>
    <row r="7" spans="1:11" s="1" customFormat="1" ht="62.25" customHeight="1" x14ac:dyDescent="0.25">
      <c r="A7" s="204"/>
      <c r="B7" s="204"/>
      <c r="C7" s="205"/>
      <c r="D7" s="205"/>
      <c r="E7" s="205"/>
      <c r="F7" s="204"/>
      <c r="G7" s="38" t="s">
        <v>17</v>
      </c>
      <c r="H7" s="38" t="s">
        <v>14</v>
      </c>
      <c r="I7" s="38" t="s">
        <v>15</v>
      </c>
      <c r="J7" s="38" t="s">
        <v>47</v>
      </c>
      <c r="K7" s="211"/>
    </row>
    <row r="8" spans="1:11" s="1" customFormat="1" ht="12.75" customHeight="1" x14ac:dyDescent="0.25">
      <c r="A8" s="39" t="s">
        <v>4</v>
      </c>
      <c r="B8" s="39" t="s">
        <v>7</v>
      </c>
      <c r="C8" s="39">
        <v>1</v>
      </c>
      <c r="D8" s="39">
        <v>2</v>
      </c>
      <c r="E8" s="39">
        <v>3</v>
      </c>
      <c r="F8" s="39">
        <v>4</v>
      </c>
      <c r="G8" s="39">
        <v>5</v>
      </c>
      <c r="H8" s="39">
        <v>6</v>
      </c>
      <c r="I8" s="39">
        <v>7</v>
      </c>
      <c r="J8" s="39">
        <v>8</v>
      </c>
      <c r="K8" s="39">
        <v>9</v>
      </c>
    </row>
    <row r="9" spans="1:11" s="45" customFormat="1" ht="29.25" customHeight="1" x14ac:dyDescent="0.25">
      <c r="A9" s="40">
        <v>1</v>
      </c>
      <c r="B9" s="41" t="s">
        <v>121</v>
      </c>
      <c r="C9" s="42">
        <v>7985</v>
      </c>
      <c r="D9" s="42">
        <v>25665</v>
      </c>
      <c r="E9" s="42">
        <v>674</v>
      </c>
      <c r="F9" s="43">
        <f>G9+H9+I9+J9</f>
        <v>19</v>
      </c>
      <c r="G9" s="13">
        <f>1</f>
        <v>1</v>
      </c>
      <c r="H9" s="13">
        <f>1+1+1</f>
        <v>3</v>
      </c>
      <c r="I9" s="13">
        <f>1+1+1+1</f>
        <v>4</v>
      </c>
      <c r="J9" s="13">
        <f>1+1+1+1+1+1+1+1+1+1+1</f>
        <v>11</v>
      </c>
      <c r="K9" s="44"/>
    </row>
  </sheetData>
  <mergeCells count="12">
    <mergeCell ref="A1:D1"/>
    <mergeCell ref="A2:K2"/>
    <mergeCell ref="A3:K3"/>
    <mergeCell ref="A5:A7"/>
    <mergeCell ref="B5:B7"/>
    <mergeCell ref="C5:C7"/>
    <mergeCell ref="D5:D7"/>
    <mergeCell ref="E5:E7"/>
    <mergeCell ref="F5:J5"/>
    <mergeCell ref="K5:K7"/>
    <mergeCell ref="F6:F7"/>
    <mergeCell ref="G6:J6"/>
  </mergeCells>
  <pageMargins left="0.41" right="7.874015748031496E-2" top="0.47244094488188981" bottom="0.6" header="0.31496062992125984" footer="0.5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zoomScale="90" zoomScaleNormal="90" workbookViewId="0">
      <selection activeCell="A2" sqref="A1:W2"/>
    </sheetView>
  </sheetViews>
  <sheetFormatPr defaultColWidth="9.140625" defaultRowHeight="15.75" x14ac:dyDescent="0.25"/>
  <cols>
    <col min="1" max="1" width="4" style="18" customWidth="1"/>
    <col min="2" max="2" width="15.42578125" style="18" customWidth="1"/>
    <col min="3" max="3" width="7.5703125" style="18" customWidth="1"/>
    <col min="4" max="4" width="6.85546875" style="18" customWidth="1"/>
    <col min="5" max="10" width="6.28515625" style="18" customWidth="1"/>
    <col min="11" max="11" width="7.7109375" style="18" customWidth="1"/>
    <col min="12" max="12" width="8.5703125" style="18" customWidth="1"/>
    <col min="13" max="13" width="5.7109375" style="18" customWidth="1"/>
    <col min="14" max="14" width="6.140625" style="18" customWidth="1"/>
    <col min="15" max="17" width="7.28515625" style="18" customWidth="1"/>
    <col min="18" max="18" width="6.140625" style="18" customWidth="1"/>
    <col min="19" max="19" width="7.28515625" style="18" customWidth="1"/>
    <col min="20" max="20" width="8" style="18" customWidth="1"/>
    <col min="21" max="21" width="7.85546875" style="18" customWidth="1"/>
    <col min="22" max="22" width="8.85546875" style="18" customWidth="1"/>
    <col min="23" max="16384" width="9.140625" style="18"/>
  </cols>
  <sheetData>
    <row r="1" spans="1:23" ht="44.25" customHeight="1" x14ac:dyDescent="0.25">
      <c r="A1" s="190" t="s">
        <v>96</v>
      </c>
      <c r="B1" s="190"/>
      <c r="C1" s="190"/>
      <c r="D1" s="190"/>
      <c r="E1" s="17"/>
      <c r="F1" s="17"/>
    </row>
    <row r="2" spans="1:23" s="1" customFormat="1" ht="51.75" customHeight="1" x14ac:dyDescent="0.25">
      <c r="A2" s="215" t="s">
        <v>123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</row>
    <row r="3" spans="1:23" s="1" customFormat="1" ht="21.75" customHeight="1" x14ac:dyDescent="0.25">
      <c r="A3" s="217" t="s">
        <v>355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</row>
    <row r="4" spans="1:23" s="1" customFormat="1" ht="18" customHeight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s="1" customFormat="1" ht="19.5" customHeight="1" x14ac:dyDescent="0.25">
      <c r="A5" s="218" t="s">
        <v>3</v>
      </c>
      <c r="B5" s="219" t="s">
        <v>46</v>
      </c>
      <c r="C5" s="219" t="s">
        <v>124</v>
      </c>
      <c r="D5" s="220" t="s">
        <v>127</v>
      </c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2"/>
      <c r="W5" s="219" t="s">
        <v>0</v>
      </c>
    </row>
    <row r="6" spans="1:23" s="1" customFormat="1" ht="21.75" customHeight="1" x14ac:dyDescent="0.25">
      <c r="A6" s="218"/>
      <c r="B6" s="218"/>
      <c r="C6" s="219"/>
      <c r="D6" s="223" t="s">
        <v>125</v>
      </c>
      <c r="E6" s="223"/>
      <c r="F6" s="223"/>
      <c r="G6" s="223"/>
      <c r="H6" s="223"/>
      <c r="I6" s="223"/>
      <c r="J6" s="223"/>
      <c r="K6" s="223"/>
      <c r="L6" s="223"/>
      <c r="M6" s="223" t="s">
        <v>126</v>
      </c>
      <c r="N6" s="223"/>
      <c r="O6" s="223"/>
      <c r="P6" s="223"/>
      <c r="Q6" s="223"/>
      <c r="R6" s="223"/>
      <c r="S6" s="223"/>
      <c r="T6" s="223"/>
      <c r="U6" s="223"/>
      <c r="V6" s="224" t="s">
        <v>49</v>
      </c>
      <c r="W6" s="218"/>
    </row>
    <row r="7" spans="1:23" s="1" customFormat="1" ht="21" customHeight="1" x14ac:dyDescent="0.25">
      <c r="A7" s="218"/>
      <c r="B7" s="218"/>
      <c r="C7" s="219"/>
      <c r="D7" s="224" t="s">
        <v>2</v>
      </c>
      <c r="E7" s="227" t="s">
        <v>50</v>
      </c>
      <c r="F7" s="227"/>
      <c r="G7" s="227"/>
      <c r="H7" s="227"/>
      <c r="I7" s="227"/>
      <c r="J7" s="227"/>
      <c r="K7" s="227"/>
      <c r="L7" s="227"/>
      <c r="M7" s="224" t="s">
        <v>2</v>
      </c>
      <c r="N7" s="227" t="s">
        <v>50</v>
      </c>
      <c r="O7" s="227"/>
      <c r="P7" s="227"/>
      <c r="Q7" s="227"/>
      <c r="R7" s="227"/>
      <c r="S7" s="227"/>
      <c r="T7" s="227"/>
      <c r="U7" s="227"/>
      <c r="V7" s="225"/>
      <c r="W7" s="218"/>
    </row>
    <row r="8" spans="1:23" s="1" customFormat="1" ht="82.5" customHeight="1" x14ac:dyDescent="0.25">
      <c r="A8" s="218"/>
      <c r="B8" s="218"/>
      <c r="C8" s="219"/>
      <c r="D8" s="226"/>
      <c r="E8" s="47" t="s">
        <v>51</v>
      </c>
      <c r="F8" s="47" t="s">
        <v>52</v>
      </c>
      <c r="G8" s="47" t="s">
        <v>53</v>
      </c>
      <c r="H8" s="47" t="s">
        <v>54</v>
      </c>
      <c r="I8" s="47" t="s">
        <v>55</v>
      </c>
      <c r="J8" s="47" t="s">
        <v>56</v>
      </c>
      <c r="K8" s="53" t="s">
        <v>59</v>
      </c>
      <c r="L8" s="47" t="s">
        <v>58</v>
      </c>
      <c r="M8" s="226"/>
      <c r="N8" s="47" t="s">
        <v>51</v>
      </c>
      <c r="O8" s="47" t="s">
        <v>52</v>
      </c>
      <c r="P8" s="47" t="s">
        <v>53</v>
      </c>
      <c r="Q8" s="47" t="s">
        <v>54</v>
      </c>
      <c r="R8" s="47" t="s">
        <v>55</v>
      </c>
      <c r="S8" s="47" t="s">
        <v>56</v>
      </c>
      <c r="T8" s="53" t="s">
        <v>59</v>
      </c>
      <c r="U8" s="47" t="s">
        <v>58</v>
      </c>
      <c r="V8" s="226"/>
      <c r="W8" s="218"/>
    </row>
    <row r="9" spans="1:23" s="1" customFormat="1" ht="19.5" customHeight="1" x14ac:dyDescent="0.25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  <c r="G9" s="48">
        <v>7</v>
      </c>
      <c r="H9" s="48">
        <v>8</v>
      </c>
      <c r="I9" s="48">
        <v>9</v>
      </c>
      <c r="J9" s="48">
        <v>10</v>
      </c>
      <c r="K9" s="48">
        <v>11</v>
      </c>
      <c r="L9" s="48">
        <v>12</v>
      </c>
      <c r="M9" s="48">
        <v>13</v>
      </c>
      <c r="N9" s="48">
        <v>14</v>
      </c>
      <c r="O9" s="48">
        <v>15</v>
      </c>
      <c r="P9" s="48">
        <v>16</v>
      </c>
      <c r="Q9" s="48">
        <v>17</v>
      </c>
      <c r="R9" s="48">
        <v>18</v>
      </c>
      <c r="S9" s="48">
        <v>19</v>
      </c>
      <c r="T9" s="48">
        <v>20</v>
      </c>
      <c r="U9" s="48">
        <v>21</v>
      </c>
      <c r="V9" s="48" t="s">
        <v>57</v>
      </c>
      <c r="W9" s="48">
        <v>23</v>
      </c>
    </row>
    <row r="10" spans="1:23" s="52" customFormat="1" ht="36" customHeight="1" x14ac:dyDescent="0.25">
      <c r="A10" s="49">
        <v>1</v>
      </c>
      <c r="B10" s="50" t="s">
        <v>121</v>
      </c>
      <c r="C10" s="49">
        <v>19</v>
      </c>
      <c r="D10" s="51">
        <f>E10+F10+G10+H10+I10+J10+K10+L10</f>
        <v>232</v>
      </c>
      <c r="E10" s="51">
        <v>19</v>
      </c>
      <c r="F10" s="51">
        <v>19</v>
      </c>
      <c r="G10" s="51">
        <v>19</v>
      </c>
      <c r="H10" s="51">
        <v>19</v>
      </c>
      <c r="I10" s="51">
        <v>19</v>
      </c>
      <c r="J10" s="51">
        <v>19</v>
      </c>
      <c r="K10" s="51">
        <v>1</v>
      </c>
      <c r="L10" s="51">
        <f>19+19+19+3+19+19+19</f>
        <v>117</v>
      </c>
      <c r="M10" s="51">
        <v>47</v>
      </c>
      <c r="N10" s="51">
        <v>12</v>
      </c>
      <c r="O10" s="51">
        <v>12</v>
      </c>
      <c r="P10" s="51">
        <v>12</v>
      </c>
      <c r="Q10" s="51">
        <v>12</v>
      </c>
      <c r="R10" s="51">
        <v>12</v>
      </c>
      <c r="S10" s="51">
        <v>12</v>
      </c>
      <c r="T10" s="51">
        <v>1</v>
      </c>
      <c r="U10" s="51">
        <v>75</v>
      </c>
      <c r="V10" s="51">
        <f>M10-D10</f>
        <v>-185</v>
      </c>
      <c r="W10" s="51"/>
    </row>
  </sheetData>
  <mergeCells count="15">
    <mergeCell ref="A1:D1"/>
    <mergeCell ref="A2:W2"/>
    <mergeCell ref="A3:W3"/>
    <mergeCell ref="A5:A8"/>
    <mergeCell ref="B5:B8"/>
    <mergeCell ref="C5:C8"/>
    <mergeCell ref="D5:V5"/>
    <mergeCell ref="W5:W8"/>
    <mergeCell ref="D6:L6"/>
    <mergeCell ref="M6:U6"/>
    <mergeCell ref="V6:V8"/>
    <mergeCell ref="D7:D8"/>
    <mergeCell ref="E7:L7"/>
    <mergeCell ref="M7:M8"/>
    <mergeCell ref="N7:U7"/>
  </mergeCells>
  <pageMargins left="0.41" right="7.874015748031496E-2" top="0.47244094488188981" bottom="0.6" header="0.31496062992125984" footer="0.53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topLeftCell="A7" zoomScaleNormal="100" workbookViewId="0">
      <selection activeCell="D78" sqref="D78"/>
    </sheetView>
  </sheetViews>
  <sheetFormatPr defaultColWidth="9.140625" defaultRowHeight="15.75" x14ac:dyDescent="0.25"/>
  <cols>
    <col min="1" max="1" width="5.5703125" style="109" customWidth="1"/>
    <col min="2" max="2" width="19.42578125" style="109" customWidth="1"/>
    <col min="3" max="3" width="11.28515625" style="109" customWidth="1"/>
    <col min="4" max="5" width="6.85546875" style="109" customWidth="1"/>
    <col min="6" max="6" width="12.85546875" style="109" customWidth="1"/>
    <col min="7" max="7" width="8.5703125" style="109" customWidth="1"/>
    <col min="8" max="8" width="6.28515625" style="109" customWidth="1"/>
    <col min="9" max="10" width="7.7109375" style="109" customWidth="1"/>
    <col min="11" max="11" width="5.7109375" style="109" customWidth="1"/>
    <col min="12" max="12" width="6.7109375" style="109" customWidth="1"/>
    <col min="13" max="13" width="7.140625" style="109" customWidth="1"/>
    <col min="14" max="15" width="7.7109375" style="109" customWidth="1"/>
    <col min="16" max="16" width="10" style="109" customWidth="1"/>
    <col min="17" max="17" width="7.7109375" style="18" customWidth="1"/>
    <col min="18" max="18" width="8.5703125" style="18" customWidth="1"/>
    <col min="19" max="19" width="5.7109375" style="18" customWidth="1"/>
    <col min="20" max="20" width="6.140625" style="18" customWidth="1"/>
    <col min="21" max="23" width="7.28515625" style="18" customWidth="1"/>
    <col min="24" max="24" width="6.140625" style="18" customWidth="1"/>
    <col min="25" max="25" width="7.28515625" style="18" customWidth="1"/>
    <col min="26" max="26" width="8" style="18" customWidth="1"/>
    <col min="27" max="27" width="7.85546875" style="18" customWidth="1"/>
    <col min="28" max="28" width="8.85546875" style="18" customWidth="1"/>
    <col min="29" max="16384" width="9.140625" style="18"/>
  </cols>
  <sheetData>
    <row r="1" spans="1:28" ht="44.25" customHeight="1" x14ac:dyDescent="0.25">
      <c r="A1" s="228" t="s">
        <v>96</v>
      </c>
      <c r="B1" s="228"/>
      <c r="C1" s="228"/>
      <c r="D1" s="228"/>
      <c r="E1" s="107"/>
      <c r="F1" s="108"/>
      <c r="G1" s="108"/>
    </row>
    <row r="2" spans="1:28" s="60" customFormat="1" x14ac:dyDescent="0.25">
      <c r="A2" s="110"/>
      <c r="B2" s="110"/>
      <c r="C2" s="110"/>
      <c r="D2" s="110"/>
      <c r="E2" s="110"/>
      <c r="F2" s="110"/>
      <c r="G2" s="110"/>
      <c r="H2" s="111"/>
      <c r="I2" s="111"/>
      <c r="J2" s="111"/>
      <c r="K2" s="111"/>
      <c r="L2" s="110"/>
      <c r="M2" s="110"/>
      <c r="N2" s="110"/>
      <c r="O2" s="110"/>
      <c r="P2" s="110"/>
    </row>
    <row r="3" spans="1:28" s="3" customFormat="1" ht="35.25" customHeight="1" x14ac:dyDescent="0.25">
      <c r="A3" s="229" t="s">
        <v>128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</row>
    <row r="4" spans="1:28" s="55" customFormat="1" ht="45.75" customHeight="1" x14ac:dyDescent="0.25">
      <c r="A4" s="230" t="s">
        <v>356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8" s="3" customFormat="1" ht="15" x14ac:dyDescent="0.25">
      <c r="A5" s="231" t="s">
        <v>20</v>
      </c>
      <c r="B5" s="231" t="s">
        <v>60</v>
      </c>
      <c r="C5" s="232" t="s">
        <v>61</v>
      </c>
      <c r="D5" s="231" t="s">
        <v>62</v>
      </c>
      <c r="E5" s="233" t="s">
        <v>95</v>
      </c>
      <c r="F5" s="232" t="s">
        <v>129</v>
      </c>
      <c r="G5" s="233" t="s">
        <v>63</v>
      </c>
      <c r="H5" s="236" t="s">
        <v>65</v>
      </c>
      <c r="I5" s="237"/>
      <c r="J5" s="237"/>
      <c r="K5" s="237"/>
      <c r="L5" s="232" t="s">
        <v>66</v>
      </c>
      <c r="M5" s="232"/>
      <c r="N5" s="232"/>
      <c r="O5" s="232"/>
      <c r="P5" s="233" t="s">
        <v>64</v>
      </c>
    </row>
    <row r="6" spans="1:28" s="3" customFormat="1" ht="15" x14ac:dyDescent="0.25">
      <c r="A6" s="231"/>
      <c r="B6" s="231"/>
      <c r="C6" s="232"/>
      <c r="D6" s="231"/>
      <c r="E6" s="234"/>
      <c r="F6" s="232"/>
      <c r="G6" s="234"/>
      <c r="H6" s="238"/>
      <c r="I6" s="239"/>
      <c r="J6" s="239"/>
      <c r="K6" s="239"/>
      <c r="L6" s="232"/>
      <c r="M6" s="232"/>
      <c r="N6" s="232"/>
      <c r="O6" s="232"/>
      <c r="P6" s="234"/>
    </row>
    <row r="7" spans="1:28" s="3" customFormat="1" ht="111.75" customHeight="1" x14ac:dyDescent="0.25">
      <c r="A7" s="231"/>
      <c r="B7" s="231"/>
      <c r="C7" s="232"/>
      <c r="D7" s="231"/>
      <c r="E7" s="235"/>
      <c r="F7" s="232"/>
      <c r="G7" s="235"/>
      <c r="H7" s="104" t="s">
        <v>67</v>
      </c>
      <c r="I7" s="104" t="s">
        <v>68</v>
      </c>
      <c r="J7" s="104" t="s">
        <v>69</v>
      </c>
      <c r="K7" s="104" t="s">
        <v>70</v>
      </c>
      <c r="L7" s="80" t="s">
        <v>71</v>
      </c>
      <c r="M7" s="80" t="s">
        <v>72</v>
      </c>
      <c r="N7" s="80" t="s">
        <v>73</v>
      </c>
      <c r="O7" s="80" t="s">
        <v>74</v>
      </c>
      <c r="P7" s="235"/>
    </row>
    <row r="8" spans="1:28" s="4" customFormat="1" x14ac:dyDescent="0.25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112">
        <v>8</v>
      </c>
      <c r="I8" s="112">
        <v>9</v>
      </c>
      <c r="J8" s="112">
        <v>10</v>
      </c>
      <c r="K8" s="112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</row>
    <row r="9" spans="1:28" s="4" customFormat="1" x14ac:dyDescent="0.25">
      <c r="A9" s="48" t="s">
        <v>5</v>
      </c>
      <c r="B9" s="113" t="s">
        <v>81</v>
      </c>
      <c r="C9" s="48"/>
      <c r="D9" s="48"/>
      <c r="E9" s="48"/>
      <c r="F9" s="48"/>
      <c r="G9" s="48"/>
      <c r="H9" s="112"/>
      <c r="I9" s="112"/>
      <c r="J9" s="112"/>
      <c r="K9" s="112"/>
      <c r="L9" s="48"/>
      <c r="M9" s="48"/>
      <c r="N9" s="48"/>
      <c r="O9" s="48"/>
      <c r="P9" s="48"/>
    </row>
    <row r="10" spans="1:28" s="56" customFormat="1" x14ac:dyDescent="0.25">
      <c r="A10" s="83">
        <v>1</v>
      </c>
      <c r="B10" s="101" t="s">
        <v>130</v>
      </c>
      <c r="C10" s="102">
        <v>31095</v>
      </c>
      <c r="D10" s="83"/>
      <c r="E10" s="83">
        <v>1</v>
      </c>
      <c r="F10" s="82" t="s">
        <v>131</v>
      </c>
      <c r="G10" s="83">
        <v>2.1</v>
      </c>
      <c r="H10" s="103"/>
      <c r="I10" s="103">
        <v>1</v>
      </c>
      <c r="J10" s="103"/>
      <c r="K10" s="103"/>
      <c r="L10" s="83">
        <v>1</v>
      </c>
      <c r="M10" s="83"/>
      <c r="N10" s="83"/>
      <c r="O10" s="83"/>
      <c r="P10" s="83"/>
    </row>
    <row r="11" spans="1:28" s="56" customFormat="1" x14ac:dyDescent="0.25">
      <c r="A11" s="83">
        <v>2</v>
      </c>
      <c r="B11" s="101" t="s">
        <v>132</v>
      </c>
      <c r="C11" s="102">
        <v>20524</v>
      </c>
      <c r="D11" s="83"/>
      <c r="E11" s="83"/>
      <c r="F11" s="82" t="s">
        <v>134</v>
      </c>
      <c r="G11" s="83">
        <v>2.1</v>
      </c>
      <c r="H11" s="103"/>
      <c r="I11" s="103"/>
      <c r="J11" s="103"/>
      <c r="K11" s="103">
        <v>1</v>
      </c>
      <c r="L11" s="83"/>
      <c r="M11" s="83"/>
      <c r="N11" s="83"/>
      <c r="O11" s="83">
        <v>1</v>
      </c>
      <c r="P11" s="83"/>
    </row>
    <row r="12" spans="1:28" s="56" customFormat="1" ht="50.25" customHeight="1" x14ac:dyDescent="0.25">
      <c r="A12" s="83">
        <v>3</v>
      </c>
      <c r="B12" s="101" t="s">
        <v>133</v>
      </c>
      <c r="C12" s="103">
        <v>1993</v>
      </c>
      <c r="D12" s="83"/>
      <c r="E12" s="83"/>
      <c r="F12" s="82" t="s">
        <v>76</v>
      </c>
      <c r="G12" s="83">
        <v>1.8</v>
      </c>
      <c r="H12" s="103">
        <v>1</v>
      </c>
      <c r="I12" s="103"/>
      <c r="J12" s="103"/>
      <c r="K12" s="103"/>
      <c r="L12" s="83"/>
      <c r="M12" s="83"/>
      <c r="N12" s="83">
        <v>1</v>
      </c>
      <c r="O12" s="103"/>
      <c r="P12" s="83"/>
    </row>
    <row r="13" spans="1:28" s="4" customFormat="1" x14ac:dyDescent="0.25">
      <c r="A13" s="48" t="s">
        <v>6</v>
      </c>
      <c r="B13" s="113" t="s">
        <v>82</v>
      </c>
      <c r="C13" s="48"/>
      <c r="D13" s="48"/>
      <c r="E13" s="48"/>
      <c r="F13" s="48"/>
      <c r="G13" s="48"/>
      <c r="H13" s="112"/>
      <c r="I13" s="112"/>
      <c r="J13" s="112"/>
      <c r="K13" s="112"/>
      <c r="L13" s="48"/>
      <c r="M13" s="48"/>
      <c r="N13" s="48"/>
      <c r="O13" s="48"/>
      <c r="P13" s="48"/>
    </row>
    <row r="14" spans="1:28" s="56" customFormat="1" ht="55.5" customHeight="1" x14ac:dyDescent="0.25">
      <c r="A14" s="83">
        <v>4</v>
      </c>
      <c r="B14" s="101" t="s">
        <v>135</v>
      </c>
      <c r="C14" s="114">
        <v>25431</v>
      </c>
      <c r="D14" s="83"/>
      <c r="E14" s="83">
        <v>1</v>
      </c>
      <c r="F14" s="82" t="s">
        <v>137</v>
      </c>
      <c r="G14" s="83">
        <f>1.6+1.3</f>
        <v>2.9000000000000004</v>
      </c>
      <c r="H14" s="103"/>
      <c r="I14" s="103"/>
      <c r="J14" s="103">
        <v>1</v>
      </c>
      <c r="K14" s="103"/>
      <c r="L14" s="83"/>
      <c r="M14" s="83"/>
      <c r="N14" s="83"/>
      <c r="O14" s="83">
        <v>1</v>
      </c>
      <c r="P14" s="83"/>
    </row>
    <row r="15" spans="1:28" s="56" customFormat="1" ht="27.75" customHeight="1" x14ac:dyDescent="0.25">
      <c r="A15" s="83">
        <v>5</v>
      </c>
      <c r="B15" s="101" t="s">
        <v>136</v>
      </c>
      <c r="C15" s="115" t="s">
        <v>213</v>
      </c>
      <c r="D15" s="83">
        <v>1</v>
      </c>
      <c r="E15" s="83">
        <v>1</v>
      </c>
      <c r="F15" s="82" t="s">
        <v>134</v>
      </c>
      <c r="G15" s="83">
        <v>1.6</v>
      </c>
      <c r="H15" s="103"/>
      <c r="I15" s="103"/>
      <c r="J15" s="103"/>
      <c r="K15" s="103">
        <v>1</v>
      </c>
      <c r="L15" s="83"/>
      <c r="M15" s="83"/>
      <c r="N15" s="83"/>
      <c r="O15" s="83">
        <v>1</v>
      </c>
      <c r="P15" s="83">
        <v>1</v>
      </c>
    </row>
    <row r="16" spans="1:28" s="56" customFormat="1" x14ac:dyDescent="0.25">
      <c r="A16" s="48" t="s">
        <v>138</v>
      </c>
      <c r="B16" s="113" t="s">
        <v>139</v>
      </c>
      <c r="C16" s="48"/>
      <c r="D16" s="48"/>
      <c r="E16" s="48"/>
      <c r="F16" s="48"/>
      <c r="G16" s="48"/>
      <c r="H16" s="112"/>
      <c r="I16" s="112"/>
      <c r="J16" s="112"/>
      <c r="K16" s="112"/>
      <c r="L16" s="48"/>
      <c r="M16" s="48"/>
      <c r="N16" s="48"/>
      <c r="O16" s="48"/>
      <c r="P16" s="48"/>
    </row>
    <row r="17" spans="1:16" s="56" customFormat="1" ht="60" x14ac:dyDescent="0.25">
      <c r="A17" s="83">
        <v>6</v>
      </c>
      <c r="B17" s="101" t="s">
        <v>215</v>
      </c>
      <c r="C17" s="116" t="s">
        <v>214</v>
      </c>
      <c r="D17" s="83"/>
      <c r="E17" s="83">
        <v>1</v>
      </c>
      <c r="F17" s="82" t="s">
        <v>141</v>
      </c>
      <c r="G17" s="83">
        <f>2.1+1.8</f>
        <v>3.9000000000000004</v>
      </c>
      <c r="H17" s="103"/>
      <c r="I17" s="103"/>
      <c r="J17" s="103"/>
      <c r="K17" s="103">
        <v>1</v>
      </c>
      <c r="L17" s="83"/>
      <c r="M17" s="83"/>
      <c r="N17" s="83"/>
      <c r="O17" s="83">
        <v>1</v>
      </c>
      <c r="P17" s="83"/>
    </row>
    <row r="18" spans="1:16" s="56" customFormat="1" ht="27.75" customHeight="1" x14ac:dyDescent="0.25">
      <c r="A18" s="83">
        <v>7</v>
      </c>
      <c r="B18" s="101" t="s">
        <v>140</v>
      </c>
      <c r="C18" s="117">
        <v>22450</v>
      </c>
      <c r="D18" s="83">
        <v>1</v>
      </c>
      <c r="E18" s="83"/>
      <c r="F18" s="82" t="s">
        <v>134</v>
      </c>
      <c r="G18" s="83">
        <v>2.1</v>
      </c>
      <c r="H18" s="103"/>
      <c r="I18" s="103"/>
      <c r="J18" s="103"/>
      <c r="K18" s="103">
        <v>1</v>
      </c>
      <c r="L18" s="83"/>
      <c r="M18" s="83"/>
      <c r="N18" s="83"/>
      <c r="O18" s="83">
        <v>1</v>
      </c>
      <c r="P18" s="83"/>
    </row>
    <row r="19" spans="1:16" s="56" customFormat="1" x14ac:dyDescent="0.25">
      <c r="A19" s="48" t="s">
        <v>196</v>
      </c>
      <c r="B19" s="113" t="s">
        <v>142</v>
      </c>
      <c r="C19" s="48"/>
      <c r="D19" s="48"/>
      <c r="E19" s="48"/>
      <c r="F19" s="48"/>
      <c r="G19" s="48"/>
      <c r="H19" s="112"/>
      <c r="I19" s="112"/>
      <c r="J19" s="112"/>
      <c r="K19" s="112"/>
      <c r="L19" s="48"/>
      <c r="M19" s="48"/>
      <c r="N19" s="48"/>
      <c r="O19" s="48"/>
      <c r="P19" s="48"/>
    </row>
    <row r="20" spans="1:16" s="56" customFormat="1" ht="60" x14ac:dyDescent="0.25">
      <c r="A20" s="83">
        <v>8</v>
      </c>
      <c r="B20" s="101" t="s">
        <v>143</v>
      </c>
      <c r="C20" s="114">
        <v>21738</v>
      </c>
      <c r="D20" s="83"/>
      <c r="E20" s="83">
        <v>1</v>
      </c>
      <c r="F20" s="82" t="s">
        <v>141</v>
      </c>
      <c r="G20" s="83">
        <f>2.1+1.8</f>
        <v>3.9000000000000004</v>
      </c>
      <c r="H20" s="103"/>
      <c r="I20" s="103"/>
      <c r="J20" s="103"/>
      <c r="K20" s="103">
        <v>1</v>
      </c>
      <c r="L20" s="83"/>
      <c r="M20" s="83"/>
      <c r="N20" s="83"/>
      <c r="O20" s="83">
        <v>1</v>
      </c>
      <c r="P20" s="83"/>
    </row>
    <row r="21" spans="1:16" s="56" customFormat="1" ht="33" customHeight="1" x14ac:dyDescent="0.25">
      <c r="A21" s="83">
        <v>9</v>
      </c>
      <c r="B21" s="101" t="s">
        <v>144</v>
      </c>
      <c r="C21" s="103">
        <v>1962</v>
      </c>
      <c r="D21" s="83"/>
      <c r="E21" s="83"/>
      <c r="F21" s="82" t="s">
        <v>134</v>
      </c>
      <c r="G21" s="83">
        <v>2.1</v>
      </c>
      <c r="H21" s="103"/>
      <c r="I21" s="103"/>
      <c r="J21" s="103"/>
      <c r="K21" s="103">
        <v>1</v>
      </c>
      <c r="L21" s="83"/>
      <c r="M21" s="83"/>
      <c r="N21" s="83"/>
      <c r="O21" s="83">
        <v>1</v>
      </c>
      <c r="P21" s="83"/>
    </row>
    <row r="22" spans="1:16" s="56" customFormat="1" x14ac:dyDescent="0.25">
      <c r="A22" s="48" t="s">
        <v>197</v>
      </c>
      <c r="B22" s="113" t="s">
        <v>145</v>
      </c>
      <c r="C22" s="48"/>
      <c r="D22" s="48"/>
      <c r="E22" s="48"/>
      <c r="F22" s="48"/>
      <c r="G22" s="48"/>
      <c r="H22" s="112"/>
      <c r="I22" s="112"/>
      <c r="J22" s="112"/>
      <c r="K22" s="112"/>
      <c r="L22" s="48"/>
      <c r="M22" s="48"/>
      <c r="N22" s="48"/>
      <c r="O22" s="48"/>
      <c r="P22" s="48"/>
    </row>
    <row r="23" spans="1:16" s="56" customFormat="1" ht="60" x14ac:dyDescent="0.25">
      <c r="A23" s="83">
        <v>10</v>
      </c>
      <c r="B23" s="101" t="s">
        <v>147</v>
      </c>
      <c r="C23" s="114">
        <v>21966</v>
      </c>
      <c r="D23" s="83"/>
      <c r="E23" s="83"/>
      <c r="F23" s="82" t="s">
        <v>141</v>
      </c>
      <c r="G23" s="83">
        <f>2.1+1.8</f>
        <v>3.9000000000000004</v>
      </c>
      <c r="H23" s="103"/>
      <c r="I23" s="103"/>
      <c r="J23" s="103"/>
      <c r="K23" s="103">
        <v>1</v>
      </c>
      <c r="L23" s="83"/>
      <c r="M23" s="83"/>
      <c r="N23" s="83"/>
      <c r="O23" s="83">
        <v>1</v>
      </c>
      <c r="P23" s="83"/>
    </row>
    <row r="24" spans="1:16" s="56" customFormat="1" x14ac:dyDescent="0.25">
      <c r="A24" s="83">
        <v>11</v>
      </c>
      <c r="B24" s="101" t="s">
        <v>146</v>
      </c>
      <c r="C24" s="114">
        <v>20578</v>
      </c>
      <c r="D24" s="83"/>
      <c r="E24" s="83"/>
      <c r="F24" s="82" t="s">
        <v>134</v>
      </c>
      <c r="G24" s="83">
        <v>2.1</v>
      </c>
      <c r="H24" s="103"/>
      <c r="I24" s="103"/>
      <c r="J24" s="103"/>
      <c r="K24" s="103">
        <v>1</v>
      </c>
      <c r="L24" s="83"/>
      <c r="M24" s="83"/>
      <c r="N24" s="83"/>
      <c r="O24" s="83">
        <v>1</v>
      </c>
      <c r="P24" s="83"/>
    </row>
    <row r="25" spans="1:16" s="56" customFormat="1" x14ac:dyDescent="0.25">
      <c r="A25" s="48" t="s">
        <v>198</v>
      </c>
      <c r="B25" s="113" t="s">
        <v>148</v>
      </c>
      <c r="C25" s="48"/>
      <c r="D25" s="48"/>
      <c r="E25" s="48"/>
      <c r="F25" s="48"/>
      <c r="G25" s="48"/>
      <c r="H25" s="112"/>
      <c r="I25" s="112"/>
      <c r="J25" s="112"/>
      <c r="K25" s="112"/>
      <c r="L25" s="48"/>
      <c r="M25" s="48"/>
      <c r="N25" s="48"/>
      <c r="O25" s="48"/>
      <c r="P25" s="48"/>
    </row>
    <row r="26" spans="1:16" s="56" customFormat="1" x14ac:dyDescent="0.25">
      <c r="A26" s="83">
        <v>12</v>
      </c>
      <c r="B26" s="101" t="s">
        <v>149</v>
      </c>
      <c r="C26" s="114">
        <v>20105</v>
      </c>
      <c r="D26" s="83"/>
      <c r="E26" s="83">
        <v>1</v>
      </c>
      <c r="F26" s="82" t="s">
        <v>131</v>
      </c>
      <c r="G26" s="83">
        <v>2.1</v>
      </c>
      <c r="H26" s="103"/>
      <c r="I26" s="103"/>
      <c r="J26" s="103"/>
      <c r="K26" s="103">
        <v>1</v>
      </c>
      <c r="L26" s="83"/>
      <c r="M26" s="83"/>
      <c r="N26" s="83"/>
      <c r="O26" s="83">
        <v>1</v>
      </c>
      <c r="P26" s="83"/>
    </row>
    <row r="27" spans="1:16" s="56" customFormat="1" x14ac:dyDescent="0.25">
      <c r="A27" s="83">
        <v>13</v>
      </c>
      <c r="B27" s="101" t="s">
        <v>150</v>
      </c>
      <c r="C27" s="118" t="s">
        <v>151</v>
      </c>
      <c r="D27" s="83">
        <v>1</v>
      </c>
      <c r="E27" s="83"/>
      <c r="F27" s="82" t="s">
        <v>134</v>
      </c>
      <c r="G27" s="83">
        <v>2.1</v>
      </c>
      <c r="H27" s="103"/>
      <c r="I27" s="103"/>
      <c r="J27" s="103"/>
      <c r="K27" s="103">
        <v>1</v>
      </c>
      <c r="L27" s="83"/>
      <c r="M27" s="83"/>
      <c r="N27" s="83"/>
      <c r="O27" s="83">
        <v>1</v>
      </c>
      <c r="P27" s="83">
        <v>1</v>
      </c>
    </row>
    <row r="28" spans="1:16" s="56" customFormat="1" ht="45" x14ac:dyDescent="0.25">
      <c r="A28" s="83">
        <v>14</v>
      </c>
      <c r="B28" s="101" t="s">
        <v>152</v>
      </c>
      <c r="C28" s="103">
        <v>1956</v>
      </c>
      <c r="D28" s="83"/>
      <c r="E28" s="83">
        <v>1</v>
      </c>
      <c r="F28" s="82" t="s">
        <v>153</v>
      </c>
      <c r="G28" s="83">
        <v>1.8</v>
      </c>
      <c r="H28" s="103"/>
      <c r="I28" s="103"/>
      <c r="J28" s="103"/>
      <c r="K28" s="103">
        <v>1</v>
      </c>
      <c r="L28" s="83"/>
      <c r="M28" s="83"/>
      <c r="N28" s="83">
        <v>1</v>
      </c>
      <c r="O28" s="83"/>
      <c r="P28" s="83"/>
    </row>
    <row r="29" spans="1:16" s="56" customFormat="1" x14ac:dyDescent="0.25">
      <c r="A29" s="48" t="s">
        <v>199</v>
      </c>
      <c r="B29" s="113" t="s">
        <v>154</v>
      </c>
      <c r="C29" s="48"/>
      <c r="D29" s="48"/>
      <c r="E29" s="48"/>
      <c r="F29" s="48"/>
      <c r="G29" s="48"/>
      <c r="H29" s="112"/>
      <c r="I29" s="112"/>
      <c r="J29" s="112"/>
      <c r="K29" s="112"/>
      <c r="L29" s="48"/>
      <c r="M29" s="48"/>
      <c r="N29" s="48"/>
      <c r="O29" s="48"/>
      <c r="P29" s="48"/>
    </row>
    <row r="30" spans="1:16" s="56" customFormat="1" x14ac:dyDescent="0.25">
      <c r="A30" s="83">
        <v>15</v>
      </c>
      <c r="B30" s="101" t="s">
        <v>156</v>
      </c>
      <c r="C30" s="118" t="s">
        <v>157</v>
      </c>
      <c r="D30" s="83"/>
      <c r="E30" s="83">
        <v>1</v>
      </c>
      <c r="F30" s="82" t="s">
        <v>131</v>
      </c>
      <c r="G30" s="83">
        <v>2.1</v>
      </c>
      <c r="H30" s="103"/>
      <c r="I30" s="103"/>
      <c r="J30" s="103"/>
      <c r="K30" s="103">
        <v>1</v>
      </c>
      <c r="L30" s="83"/>
      <c r="M30" s="83">
        <v>1</v>
      </c>
      <c r="N30" s="83"/>
      <c r="O30" s="83"/>
      <c r="P30" s="83">
        <v>1</v>
      </c>
    </row>
    <row r="31" spans="1:16" s="56" customFormat="1" x14ac:dyDescent="0.25">
      <c r="A31" s="83">
        <v>16</v>
      </c>
      <c r="B31" s="101" t="s">
        <v>155</v>
      </c>
      <c r="C31" s="114">
        <v>20769</v>
      </c>
      <c r="D31" s="83"/>
      <c r="E31" s="83"/>
      <c r="F31" s="82" t="s">
        <v>134</v>
      </c>
      <c r="G31" s="83">
        <v>2.1</v>
      </c>
      <c r="H31" s="103"/>
      <c r="I31" s="103"/>
      <c r="J31" s="103"/>
      <c r="K31" s="103">
        <v>1</v>
      </c>
      <c r="L31" s="83"/>
      <c r="M31" s="83"/>
      <c r="N31" s="83">
        <v>1</v>
      </c>
      <c r="O31" s="83"/>
      <c r="P31" s="83"/>
    </row>
    <row r="32" spans="1:16" s="56" customFormat="1" ht="45" x14ac:dyDescent="0.25">
      <c r="A32" s="83">
        <v>17</v>
      </c>
      <c r="B32" s="101" t="s">
        <v>212</v>
      </c>
      <c r="C32" s="103">
        <v>1964</v>
      </c>
      <c r="D32" s="83"/>
      <c r="E32" s="83">
        <v>1</v>
      </c>
      <c r="F32" s="82" t="s">
        <v>153</v>
      </c>
      <c r="G32" s="83">
        <v>1.8</v>
      </c>
      <c r="H32" s="103"/>
      <c r="I32" s="103"/>
      <c r="J32" s="103"/>
      <c r="K32" s="103">
        <v>1</v>
      </c>
      <c r="L32" s="83"/>
      <c r="M32" s="83">
        <v>1</v>
      </c>
      <c r="N32" s="83"/>
      <c r="O32" s="83"/>
      <c r="P32" s="83">
        <v>1</v>
      </c>
    </row>
    <row r="33" spans="1:16" s="56" customFormat="1" x14ac:dyDescent="0.25">
      <c r="A33" s="48" t="s">
        <v>200</v>
      </c>
      <c r="B33" s="113" t="s">
        <v>158</v>
      </c>
      <c r="C33" s="48"/>
      <c r="D33" s="48"/>
      <c r="E33" s="48"/>
      <c r="F33" s="48"/>
      <c r="G33" s="48"/>
      <c r="H33" s="112"/>
      <c r="I33" s="112"/>
      <c r="J33" s="112"/>
      <c r="K33" s="112"/>
      <c r="L33" s="48"/>
      <c r="M33" s="48"/>
      <c r="N33" s="48"/>
      <c r="O33" s="48"/>
      <c r="P33" s="48"/>
    </row>
    <row r="34" spans="1:16" s="56" customFormat="1" ht="27.75" customHeight="1" x14ac:dyDescent="0.25">
      <c r="A34" s="83">
        <v>18</v>
      </c>
      <c r="B34" s="101" t="s">
        <v>159</v>
      </c>
      <c r="C34" s="118">
        <v>29680</v>
      </c>
      <c r="D34" s="83"/>
      <c r="E34" s="83">
        <v>1</v>
      </c>
      <c r="F34" s="82" t="s">
        <v>131</v>
      </c>
      <c r="G34" s="83">
        <v>1.6</v>
      </c>
      <c r="H34" s="103"/>
      <c r="I34" s="103">
        <v>1</v>
      </c>
      <c r="J34" s="103"/>
      <c r="K34" s="103"/>
      <c r="L34" s="83"/>
      <c r="M34" s="83"/>
      <c r="N34" s="83"/>
      <c r="O34" s="83">
        <v>1</v>
      </c>
      <c r="P34" s="83"/>
    </row>
    <row r="35" spans="1:16" s="56" customFormat="1" ht="60" x14ac:dyDescent="0.25">
      <c r="A35" s="83">
        <v>19</v>
      </c>
      <c r="B35" s="101" t="s">
        <v>160</v>
      </c>
      <c r="C35" s="114">
        <v>24723</v>
      </c>
      <c r="D35" s="83"/>
      <c r="E35" s="83">
        <v>1</v>
      </c>
      <c r="F35" s="82" t="s">
        <v>161</v>
      </c>
      <c r="G35" s="83">
        <f>1.6+1.3</f>
        <v>2.9000000000000004</v>
      </c>
      <c r="H35" s="103"/>
      <c r="I35" s="103"/>
      <c r="J35" s="103"/>
      <c r="K35" s="103">
        <v>1</v>
      </c>
      <c r="L35" s="83"/>
      <c r="M35" s="83"/>
      <c r="N35" s="83">
        <v>1</v>
      </c>
      <c r="O35" s="83"/>
      <c r="P35" s="83"/>
    </row>
    <row r="36" spans="1:16" s="56" customFormat="1" x14ac:dyDescent="0.25">
      <c r="A36" s="48" t="s">
        <v>201</v>
      </c>
      <c r="B36" s="113" t="s">
        <v>162</v>
      </c>
      <c r="C36" s="48"/>
      <c r="D36" s="48"/>
      <c r="E36" s="48"/>
      <c r="F36" s="48"/>
      <c r="G36" s="48"/>
      <c r="H36" s="112"/>
      <c r="I36" s="112"/>
      <c r="J36" s="112"/>
      <c r="K36" s="112"/>
      <c r="L36" s="48"/>
      <c r="M36" s="48"/>
      <c r="N36" s="48"/>
      <c r="O36" s="48"/>
      <c r="P36" s="48"/>
    </row>
    <row r="37" spans="1:16" s="56" customFormat="1" x14ac:dyDescent="0.25">
      <c r="A37" s="83">
        <v>20</v>
      </c>
      <c r="B37" s="101" t="s">
        <v>163</v>
      </c>
      <c r="C37" s="118">
        <v>26361</v>
      </c>
      <c r="D37" s="83"/>
      <c r="E37" s="83">
        <v>1</v>
      </c>
      <c r="F37" s="82" t="s">
        <v>131</v>
      </c>
      <c r="G37" s="83">
        <v>1.6</v>
      </c>
      <c r="H37" s="103"/>
      <c r="I37" s="103"/>
      <c r="J37" s="103">
        <v>1</v>
      </c>
      <c r="K37" s="103"/>
      <c r="L37" s="83"/>
      <c r="M37" s="83"/>
      <c r="N37" s="83"/>
      <c r="O37" s="83">
        <v>1</v>
      </c>
      <c r="P37" s="83"/>
    </row>
    <row r="38" spans="1:16" s="56" customFormat="1" x14ac:dyDescent="0.25">
      <c r="A38" s="83">
        <v>21</v>
      </c>
      <c r="B38" s="101" t="s">
        <v>164</v>
      </c>
      <c r="C38" s="114">
        <v>33473</v>
      </c>
      <c r="D38" s="83">
        <v>1</v>
      </c>
      <c r="E38" s="83">
        <v>1</v>
      </c>
      <c r="F38" s="82" t="s">
        <v>165</v>
      </c>
      <c r="G38" s="83">
        <v>1.6</v>
      </c>
      <c r="H38" s="103">
        <v>1</v>
      </c>
      <c r="I38" s="103"/>
      <c r="J38" s="103"/>
      <c r="K38" s="103"/>
      <c r="L38" s="83"/>
      <c r="M38" s="83"/>
      <c r="N38" s="83">
        <v>1</v>
      </c>
      <c r="O38" s="83"/>
      <c r="P38" s="83"/>
    </row>
    <row r="39" spans="1:16" s="56" customFormat="1" ht="45" x14ac:dyDescent="0.25">
      <c r="A39" s="83">
        <v>22</v>
      </c>
      <c r="B39" s="101" t="s">
        <v>166</v>
      </c>
      <c r="C39" s="114">
        <v>30610</v>
      </c>
      <c r="D39" s="83"/>
      <c r="E39" s="83"/>
      <c r="F39" s="82" t="s">
        <v>153</v>
      </c>
      <c r="G39" s="83">
        <v>1.3</v>
      </c>
      <c r="H39" s="103"/>
      <c r="I39" s="103">
        <v>1</v>
      </c>
      <c r="J39" s="103"/>
      <c r="K39" s="103"/>
      <c r="L39" s="83"/>
      <c r="M39" s="83"/>
      <c r="N39" s="83"/>
      <c r="O39" s="83">
        <v>1</v>
      </c>
      <c r="P39" s="83"/>
    </row>
    <row r="40" spans="1:16" s="56" customFormat="1" x14ac:dyDescent="0.25">
      <c r="A40" s="48" t="s">
        <v>202</v>
      </c>
      <c r="B40" s="113" t="s">
        <v>107</v>
      </c>
      <c r="C40" s="48"/>
      <c r="D40" s="48"/>
      <c r="E40" s="48"/>
      <c r="F40" s="48"/>
      <c r="G40" s="48"/>
      <c r="H40" s="112"/>
      <c r="I40" s="112"/>
      <c r="J40" s="112"/>
      <c r="K40" s="112"/>
      <c r="L40" s="48"/>
      <c r="M40" s="48"/>
      <c r="N40" s="48"/>
      <c r="O40" s="48"/>
      <c r="P40" s="48"/>
    </row>
    <row r="41" spans="1:16" s="56" customFormat="1" ht="60" x14ac:dyDescent="0.25">
      <c r="A41" s="83">
        <v>23</v>
      </c>
      <c r="B41" s="101" t="s">
        <v>167</v>
      </c>
      <c r="C41" s="118">
        <v>24150</v>
      </c>
      <c r="D41" s="83"/>
      <c r="E41" s="83">
        <v>1</v>
      </c>
      <c r="F41" s="82" t="s">
        <v>141</v>
      </c>
      <c r="G41" s="83">
        <f>1.6+1.3</f>
        <v>2.9000000000000004</v>
      </c>
      <c r="H41" s="103"/>
      <c r="I41" s="103"/>
      <c r="J41" s="103"/>
      <c r="K41" s="103">
        <v>1</v>
      </c>
      <c r="L41" s="83"/>
      <c r="M41" s="83"/>
      <c r="N41" s="83"/>
      <c r="O41" s="83">
        <v>1</v>
      </c>
      <c r="P41" s="83">
        <v>1</v>
      </c>
    </row>
    <row r="42" spans="1:16" s="56" customFormat="1" x14ac:dyDescent="0.25">
      <c r="A42" s="83">
        <v>24</v>
      </c>
      <c r="B42" s="101" t="s">
        <v>168</v>
      </c>
      <c r="C42" s="114">
        <v>19996</v>
      </c>
      <c r="D42" s="83"/>
      <c r="E42" s="83">
        <v>1</v>
      </c>
      <c r="F42" s="82" t="s">
        <v>165</v>
      </c>
      <c r="G42" s="83">
        <v>1.6</v>
      </c>
      <c r="H42" s="103"/>
      <c r="I42" s="103"/>
      <c r="J42" s="103"/>
      <c r="K42" s="103">
        <v>1</v>
      </c>
      <c r="L42" s="83"/>
      <c r="M42" s="83"/>
      <c r="N42" s="83"/>
      <c r="O42" s="83">
        <v>1</v>
      </c>
      <c r="P42" s="83"/>
    </row>
    <row r="43" spans="1:16" s="56" customFormat="1" x14ac:dyDescent="0.25">
      <c r="A43" s="48" t="s">
        <v>203</v>
      </c>
      <c r="B43" s="113" t="s">
        <v>108</v>
      </c>
      <c r="C43" s="48"/>
      <c r="D43" s="48"/>
      <c r="E43" s="48"/>
      <c r="F43" s="48"/>
      <c r="G43" s="48"/>
      <c r="H43" s="112"/>
      <c r="I43" s="112"/>
      <c r="J43" s="112"/>
      <c r="K43" s="112"/>
      <c r="L43" s="48"/>
      <c r="M43" s="48"/>
      <c r="N43" s="48"/>
      <c r="O43" s="48"/>
      <c r="P43" s="48"/>
    </row>
    <row r="44" spans="1:16" s="56" customFormat="1" ht="60" x14ac:dyDescent="0.25">
      <c r="A44" s="83">
        <v>25</v>
      </c>
      <c r="B44" s="101" t="s">
        <v>169</v>
      </c>
      <c r="C44" s="118">
        <v>26247</v>
      </c>
      <c r="D44" s="83"/>
      <c r="E44" s="83">
        <v>1</v>
      </c>
      <c r="F44" s="82" t="s">
        <v>141</v>
      </c>
      <c r="G44" s="83">
        <f>1.6+1.3</f>
        <v>2.9000000000000004</v>
      </c>
      <c r="H44" s="103"/>
      <c r="I44" s="103"/>
      <c r="J44" s="103">
        <v>1</v>
      </c>
      <c r="K44" s="103"/>
      <c r="L44" s="83"/>
      <c r="M44" s="83"/>
      <c r="N44" s="83"/>
      <c r="O44" s="83">
        <v>1</v>
      </c>
      <c r="P44" s="83"/>
    </row>
    <row r="45" spans="1:16" s="56" customFormat="1" x14ac:dyDescent="0.25">
      <c r="A45" s="83">
        <v>26</v>
      </c>
      <c r="B45" s="101" t="s">
        <v>170</v>
      </c>
      <c r="C45" s="114">
        <v>30537</v>
      </c>
      <c r="D45" s="83"/>
      <c r="E45" s="83">
        <v>1</v>
      </c>
      <c r="F45" s="82" t="s">
        <v>165</v>
      </c>
      <c r="G45" s="83">
        <v>1.6</v>
      </c>
      <c r="H45" s="103"/>
      <c r="I45" s="103">
        <v>1</v>
      </c>
      <c r="J45" s="103"/>
      <c r="K45" s="103"/>
      <c r="L45" s="83"/>
      <c r="M45" s="83"/>
      <c r="N45" s="83">
        <v>1</v>
      </c>
      <c r="O45" s="83"/>
      <c r="P45" s="83"/>
    </row>
    <row r="46" spans="1:16" s="56" customFormat="1" x14ac:dyDescent="0.25">
      <c r="A46" s="48" t="s">
        <v>204</v>
      </c>
      <c r="B46" s="113" t="s">
        <v>109</v>
      </c>
      <c r="C46" s="48"/>
      <c r="D46" s="48"/>
      <c r="E46" s="48"/>
      <c r="F46" s="48"/>
      <c r="G46" s="48"/>
      <c r="H46" s="112"/>
      <c r="I46" s="112"/>
      <c r="J46" s="112"/>
      <c r="K46" s="112"/>
      <c r="L46" s="48"/>
      <c r="M46" s="48"/>
      <c r="N46" s="48"/>
      <c r="O46" s="48"/>
      <c r="P46" s="48"/>
    </row>
    <row r="47" spans="1:16" s="56" customFormat="1" x14ac:dyDescent="0.25">
      <c r="A47" s="83">
        <v>27</v>
      </c>
      <c r="B47" s="101" t="s">
        <v>171</v>
      </c>
      <c r="C47" s="118">
        <v>20925</v>
      </c>
      <c r="D47" s="83"/>
      <c r="E47" s="83">
        <v>1</v>
      </c>
      <c r="F47" s="82" t="s">
        <v>131</v>
      </c>
      <c r="G47" s="83">
        <v>2.1</v>
      </c>
      <c r="H47" s="103"/>
      <c r="I47" s="103"/>
      <c r="J47" s="103"/>
      <c r="K47" s="103">
        <v>1</v>
      </c>
      <c r="L47" s="83"/>
      <c r="M47" s="83"/>
      <c r="N47" s="83"/>
      <c r="O47" s="83">
        <v>1</v>
      </c>
      <c r="P47" s="83"/>
    </row>
    <row r="48" spans="1:16" s="56" customFormat="1" x14ac:dyDescent="0.25">
      <c r="A48" s="83">
        <v>28</v>
      </c>
      <c r="B48" s="101" t="s">
        <v>172</v>
      </c>
      <c r="C48" s="114">
        <v>23316</v>
      </c>
      <c r="D48" s="83"/>
      <c r="E48" s="83">
        <v>1</v>
      </c>
      <c r="F48" s="82" t="s">
        <v>165</v>
      </c>
      <c r="G48" s="83">
        <v>2.1</v>
      </c>
      <c r="H48" s="103"/>
      <c r="I48" s="103"/>
      <c r="J48" s="103"/>
      <c r="K48" s="103">
        <v>1</v>
      </c>
      <c r="L48" s="83"/>
      <c r="M48" s="83"/>
      <c r="N48" s="83"/>
      <c r="O48" s="83">
        <v>1</v>
      </c>
      <c r="P48" s="83"/>
    </row>
    <row r="49" spans="1:16" s="56" customFormat="1" ht="45" x14ac:dyDescent="0.25">
      <c r="A49" s="83">
        <v>29</v>
      </c>
      <c r="B49" s="101" t="s">
        <v>173</v>
      </c>
      <c r="C49" s="119">
        <v>24025</v>
      </c>
      <c r="D49" s="83">
        <v>1</v>
      </c>
      <c r="E49" s="83">
        <v>1</v>
      </c>
      <c r="F49" s="82" t="s">
        <v>153</v>
      </c>
      <c r="G49" s="83">
        <v>1.8</v>
      </c>
      <c r="H49" s="103"/>
      <c r="I49" s="103"/>
      <c r="J49" s="103"/>
      <c r="K49" s="103">
        <v>1</v>
      </c>
      <c r="L49" s="83"/>
      <c r="M49" s="83">
        <v>1</v>
      </c>
      <c r="N49" s="83"/>
      <c r="O49" s="83"/>
      <c r="P49" s="83">
        <v>1</v>
      </c>
    </row>
    <row r="50" spans="1:16" s="56" customFormat="1" x14ac:dyDescent="0.25">
      <c r="A50" s="48" t="s">
        <v>205</v>
      </c>
      <c r="B50" s="113" t="s">
        <v>110</v>
      </c>
      <c r="C50" s="48"/>
      <c r="D50" s="48"/>
      <c r="E50" s="48"/>
      <c r="F50" s="48"/>
      <c r="G50" s="48"/>
      <c r="H50" s="112"/>
      <c r="I50" s="112"/>
      <c r="J50" s="112"/>
      <c r="K50" s="112"/>
      <c r="L50" s="48"/>
      <c r="M50" s="48"/>
      <c r="N50" s="48"/>
      <c r="O50" s="48"/>
      <c r="P50" s="48"/>
    </row>
    <row r="51" spans="1:16" s="56" customFormat="1" x14ac:dyDescent="0.25">
      <c r="A51" s="83">
        <v>30</v>
      </c>
      <c r="B51" s="101" t="s">
        <v>174</v>
      </c>
      <c r="C51" s="118">
        <v>23487</v>
      </c>
      <c r="D51" s="83"/>
      <c r="E51" s="83">
        <v>1</v>
      </c>
      <c r="F51" s="82" t="s">
        <v>131</v>
      </c>
      <c r="G51" s="83">
        <v>2.1</v>
      </c>
      <c r="H51" s="103"/>
      <c r="I51" s="103"/>
      <c r="J51" s="103"/>
      <c r="K51" s="103">
        <v>1</v>
      </c>
      <c r="L51" s="83"/>
      <c r="M51" s="83"/>
      <c r="N51" s="83"/>
      <c r="O51" s="83">
        <v>1</v>
      </c>
      <c r="P51" s="83"/>
    </row>
    <row r="52" spans="1:16" s="56" customFormat="1" x14ac:dyDescent="0.25">
      <c r="A52" s="83">
        <v>31</v>
      </c>
      <c r="B52" s="101" t="s">
        <v>175</v>
      </c>
      <c r="C52" s="114">
        <v>21787</v>
      </c>
      <c r="D52" s="83"/>
      <c r="E52" s="83">
        <v>1</v>
      </c>
      <c r="F52" s="82" t="s">
        <v>165</v>
      </c>
      <c r="G52" s="83">
        <v>2.1</v>
      </c>
      <c r="H52" s="103"/>
      <c r="I52" s="103"/>
      <c r="J52" s="103"/>
      <c r="K52" s="103">
        <v>1</v>
      </c>
      <c r="L52" s="83"/>
      <c r="M52" s="83"/>
      <c r="N52" s="83"/>
      <c r="O52" s="83">
        <v>1</v>
      </c>
      <c r="P52" s="83"/>
    </row>
    <row r="53" spans="1:16" s="56" customFormat="1" ht="45" x14ac:dyDescent="0.25">
      <c r="A53" s="83">
        <v>32</v>
      </c>
      <c r="B53" s="101" t="s">
        <v>176</v>
      </c>
      <c r="C53" s="120">
        <v>26751</v>
      </c>
      <c r="D53" s="83">
        <v>1</v>
      </c>
      <c r="E53" s="83"/>
      <c r="F53" s="82" t="s">
        <v>153</v>
      </c>
      <c r="G53" s="83">
        <v>1.8</v>
      </c>
      <c r="H53" s="103"/>
      <c r="I53" s="103"/>
      <c r="J53" s="103">
        <v>1</v>
      </c>
      <c r="K53" s="103"/>
      <c r="L53" s="83"/>
      <c r="M53" s="83"/>
      <c r="N53" s="83">
        <v>1</v>
      </c>
      <c r="O53" s="83"/>
      <c r="P53" s="83"/>
    </row>
    <row r="54" spans="1:16" s="56" customFormat="1" x14ac:dyDescent="0.25">
      <c r="A54" s="48" t="s">
        <v>206</v>
      </c>
      <c r="B54" s="113" t="s">
        <v>111</v>
      </c>
      <c r="C54" s="48"/>
      <c r="D54" s="48"/>
      <c r="E54" s="48"/>
      <c r="F54" s="48"/>
      <c r="G54" s="48"/>
      <c r="H54" s="112"/>
      <c r="I54" s="112"/>
      <c r="J54" s="112"/>
      <c r="K54" s="112"/>
      <c r="L54" s="48"/>
      <c r="M54" s="48"/>
      <c r="N54" s="48"/>
      <c r="O54" s="48"/>
      <c r="P54" s="48"/>
    </row>
    <row r="55" spans="1:16" s="56" customFormat="1" x14ac:dyDescent="0.25">
      <c r="A55" s="83">
        <v>33</v>
      </c>
      <c r="B55" s="101" t="s">
        <v>177</v>
      </c>
      <c r="C55" s="118">
        <v>20889</v>
      </c>
      <c r="D55" s="83"/>
      <c r="E55" s="83">
        <v>1</v>
      </c>
      <c r="F55" s="82" t="s">
        <v>131</v>
      </c>
      <c r="G55" s="83">
        <v>2.1</v>
      </c>
      <c r="H55" s="103"/>
      <c r="I55" s="103"/>
      <c r="J55" s="103"/>
      <c r="K55" s="103">
        <v>1</v>
      </c>
      <c r="L55" s="83"/>
      <c r="M55" s="83"/>
      <c r="N55" s="83"/>
      <c r="O55" s="83">
        <v>1</v>
      </c>
      <c r="P55" s="83">
        <v>1</v>
      </c>
    </row>
    <row r="56" spans="1:16" s="56" customFormat="1" x14ac:dyDescent="0.25">
      <c r="A56" s="83">
        <v>34</v>
      </c>
      <c r="B56" s="101" t="s">
        <v>178</v>
      </c>
      <c r="C56" s="114">
        <v>23798</v>
      </c>
      <c r="D56" s="83"/>
      <c r="E56" s="83">
        <v>1</v>
      </c>
      <c r="F56" s="82" t="s">
        <v>165</v>
      </c>
      <c r="G56" s="83">
        <v>2.1</v>
      </c>
      <c r="H56" s="103"/>
      <c r="I56" s="103"/>
      <c r="J56" s="103"/>
      <c r="K56" s="103">
        <v>1</v>
      </c>
      <c r="L56" s="83"/>
      <c r="M56" s="83"/>
      <c r="N56" s="83"/>
      <c r="O56" s="83">
        <v>1</v>
      </c>
      <c r="P56" s="83">
        <v>1</v>
      </c>
    </row>
    <row r="57" spans="1:16" s="56" customFormat="1" ht="45" x14ac:dyDescent="0.25">
      <c r="A57" s="83">
        <v>35</v>
      </c>
      <c r="B57" s="101" t="s">
        <v>179</v>
      </c>
      <c r="C57" s="119">
        <v>22832</v>
      </c>
      <c r="D57" s="83">
        <v>1</v>
      </c>
      <c r="E57" s="83"/>
      <c r="F57" s="82" t="s">
        <v>153</v>
      </c>
      <c r="G57" s="83">
        <v>1.8</v>
      </c>
      <c r="H57" s="103"/>
      <c r="I57" s="103"/>
      <c r="J57" s="103"/>
      <c r="K57" s="103">
        <v>1</v>
      </c>
      <c r="L57" s="83"/>
      <c r="M57" s="83"/>
      <c r="N57" s="83">
        <v>1</v>
      </c>
      <c r="O57" s="83"/>
      <c r="P57" s="83">
        <v>1</v>
      </c>
    </row>
    <row r="58" spans="1:16" s="56" customFormat="1" x14ac:dyDescent="0.25">
      <c r="A58" s="48" t="s">
        <v>207</v>
      </c>
      <c r="B58" s="113" t="s">
        <v>112</v>
      </c>
      <c r="C58" s="48"/>
      <c r="D58" s="48"/>
      <c r="E58" s="48"/>
      <c r="F58" s="48"/>
      <c r="G58" s="48"/>
      <c r="H58" s="112"/>
      <c r="I58" s="112"/>
      <c r="J58" s="112"/>
      <c r="K58" s="112"/>
      <c r="L58" s="48"/>
      <c r="M58" s="48"/>
      <c r="N58" s="48"/>
      <c r="O58" s="48"/>
      <c r="P58" s="48"/>
    </row>
    <row r="59" spans="1:16" s="56" customFormat="1" x14ac:dyDescent="0.25">
      <c r="A59" s="83">
        <v>36</v>
      </c>
      <c r="B59" s="101" t="s">
        <v>180</v>
      </c>
      <c r="C59" s="118">
        <v>25922</v>
      </c>
      <c r="D59" s="83"/>
      <c r="E59" s="83">
        <v>1</v>
      </c>
      <c r="F59" s="82" t="s">
        <v>131</v>
      </c>
      <c r="G59" s="83">
        <v>2.1</v>
      </c>
      <c r="H59" s="103"/>
      <c r="I59" s="103"/>
      <c r="J59" s="103">
        <v>1</v>
      </c>
      <c r="K59" s="103"/>
      <c r="L59" s="83"/>
      <c r="M59" s="83"/>
      <c r="N59" s="83"/>
      <c r="O59" s="83">
        <v>1</v>
      </c>
      <c r="P59" s="83"/>
    </row>
    <row r="60" spans="1:16" s="56" customFormat="1" ht="25.5" customHeight="1" x14ac:dyDescent="0.25">
      <c r="A60" s="83">
        <v>37</v>
      </c>
      <c r="B60" s="101" t="s">
        <v>181</v>
      </c>
      <c r="C60" s="114">
        <v>23536</v>
      </c>
      <c r="D60" s="83"/>
      <c r="E60" s="83"/>
      <c r="F60" s="82" t="s">
        <v>165</v>
      </c>
      <c r="G60" s="83">
        <v>2.1</v>
      </c>
      <c r="H60" s="103"/>
      <c r="I60" s="103"/>
      <c r="J60" s="103"/>
      <c r="K60" s="103">
        <v>1</v>
      </c>
      <c r="L60" s="83"/>
      <c r="M60" s="83"/>
      <c r="N60" s="83"/>
      <c r="O60" s="83">
        <v>1</v>
      </c>
      <c r="P60" s="83">
        <v>1</v>
      </c>
    </row>
    <row r="61" spans="1:16" s="56" customFormat="1" ht="45" x14ac:dyDescent="0.25">
      <c r="A61" s="83">
        <v>38</v>
      </c>
      <c r="B61" s="101" t="s">
        <v>182</v>
      </c>
      <c r="C61" s="114">
        <v>23991</v>
      </c>
      <c r="D61" s="83">
        <v>1</v>
      </c>
      <c r="E61" s="83">
        <v>1</v>
      </c>
      <c r="F61" s="82" t="s">
        <v>153</v>
      </c>
      <c r="G61" s="83">
        <v>1.8</v>
      </c>
      <c r="H61" s="103"/>
      <c r="I61" s="103"/>
      <c r="J61" s="103"/>
      <c r="K61" s="103">
        <v>1</v>
      </c>
      <c r="L61" s="83"/>
      <c r="M61" s="83"/>
      <c r="N61" s="83"/>
      <c r="O61" s="83">
        <v>1</v>
      </c>
      <c r="P61" s="83">
        <v>1</v>
      </c>
    </row>
    <row r="62" spans="1:16" s="56" customFormat="1" x14ac:dyDescent="0.25">
      <c r="A62" s="48" t="s">
        <v>208</v>
      </c>
      <c r="B62" s="113" t="s">
        <v>113</v>
      </c>
      <c r="C62" s="48"/>
      <c r="D62" s="48"/>
      <c r="E62" s="48"/>
      <c r="F62" s="48"/>
      <c r="G62" s="48"/>
      <c r="H62" s="112"/>
      <c r="I62" s="112"/>
      <c r="J62" s="112"/>
      <c r="K62" s="112"/>
      <c r="L62" s="48"/>
      <c r="M62" s="48"/>
      <c r="N62" s="48"/>
      <c r="O62" s="48"/>
      <c r="P62" s="48"/>
    </row>
    <row r="63" spans="1:16" s="56" customFormat="1" x14ac:dyDescent="0.25">
      <c r="A63" s="83">
        <v>39</v>
      </c>
      <c r="B63" s="101" t="s">
        <v>163</v>
      </c>
      <c r="C63" s="118" t="s">
        <v>183</v>
      </c>
      <c r="D63" s="83"/>
      <c r="E63" s="83">
        <v>1</v>
      </c>
      <c r="F63" s="82" t="s">
        <v>131</v>
      </c>
      <c r="G63" s="83">
        <v>2.1</v>
      </c>
      <c r="H63" s="103"/>
      <c r="I63" s="103"/>
      <c r="J63" s="103"/>
      <c r="K63" s="103">
        <v>1</v>
      </c>
      <c r="L63" s="83"/>
      <c r="M63" s="83"/>
      <c r="N63" s="83"/>
      <c r="O63" s="83">
        <v>1</v>
      </c>
      <c r="P63" s="83">
        <v>1</v>
      </c>
    </row>
    <row r="64" spans="1:16" s="56" customFormat="1" x14ac:dyDescent="0.25">
      <c r="A64" s="83">
        <v>40</v>
      </c>
      <c r="B64" s="101" t="s">
        <v>184</v>
      </c>
      <c r="C64" s="118" t="s">
        <v>185</v>
      </c>
      <c r="D64" s="83"/>
      <c r="E64" s="83">
        <v>1</v>
      </c>
      <c r="F64" s="82" t="s">
        <v>165</v>
      </c>
      <c r="G64" s="83">
        <v>2.1</v>
      </c>
      <c r="H64" s="103"/>
      <c r="I64" s="103">
        <v>1</v>
      </c>
      <c r="J64" s="103"/>
      <c r="K64" s="103"/>
      <c r="L64" s="83"/>
      <c r="M64" s="83">
        <v>1</v>
      </c>
      <c r="N64" s="83"/>
      <c r="O64" s="83"/>
      <c r="P64" s="83"/>
    </row>
    <row r="65" spans="1:16" s="56" customFormat="1" ht="45" x14ac:dyDescent="0.25">
      <c r="A65" s="83">
        <v>41</v>
      </c>
      <c r="B65" s="101" t="s">
        <v>186</v>
      </c>
      <c r="C65" s="114">
        <v>28865</v>
      </c>
      <c r="D65" s="83"/>
      <c r="E65" s="83"/>
      <c r="F65" s="82" t="s">
        <v>153</v>
      </c>
      <c r="G65" s="83">
        <v>1.8</v>
      </c>
      <c r="H65" s="103"/>
      <c r="I65" s="103">
        <v>1</v>
      </c>
      <c r="J65" s="103"/>
      <c r="K65" s="103"/>
      <c r="L65" s="83"/>
      <c r="M65" s="83"/>
      <c r="N65" s="83"/>
      <c r="O65" s="83">
        <v>1</v>
      </c>
      <c r="P65" s="83"/>
    </row>
    <row r="66" spans="1:16" s="56" customFormat="1" x14ac:dyDescent="0.25">
      <c r="A66" s="48" t="s">
        <v>209</v>
      </c>
      <c r="B66" s="113" t="s">
        <v>114</v>
      </c>
      <c r="C66" s="48"/>
      <c r="D66" s="48"/>
      <c r="E66" s="48"/>
      <c r="F66" s="48"/>
      <c r="G66" s="48"/>
      <c r="H66" s="112"/>
      <c r="I66" s="112"/>
      <c r="J66" s="112"/>
      <c r="K66" s="112"/>
      <c r="L66" s="48"/>
      <c r="M66" s="48"/>
      <c r="N66" s="48"/>
      <c r="O66" s="48"/>
      <c r="P66" s="48"/>
    </row>
    <row r="67" spans="1:16" s="56" customFormat="1" x14ac:dyDescent="0.25">
      <c r="A67" s="83">
        <v>42</v>
      </c>
      <c r="B67" s="101" t="s">
        <v>187</v>
      </c>
      <c r="C67" s="118">
        <v>27990</v>
      </c>
      <c r="D67" s="83"/>
      <c r="E67" s="83">
        <v>1</v>
      </c>
      <c r="F67" s="82" t="s">
        <v>131</v>
      </c>
      <c r="G67" s="83">
        <v>2.1</v>
      </c>
      <c r="H67" s="103"/>
      <c r="I67" s="103"/>
      <c r="J67" s="103">
        <v>1</v>
      </c>
      <c r="K67" s="103"/>
      <c r="L67" s="83"/>
      <c r="M67" s="83">
        <v>1</v>
      </c>
      <c r="N67" s="83"/>
      <c r="O67" s="83"/>
      <c r="P67" s="83"/>
    </row>
    <row r="68" spans="1:16" s="56" customFormat="1" x14ac:dyDescent="0.25">
      <c r="A68" s="83">
        <v>43</v>
      </c>
      <c r="B68" s="101" t="s">
        <v>188</v>
      </c>
      <c r="C68" s="118">
        <v>24137</v>
      </c>
      <c r="D68" s="83"/>
      <c r="E68" s="83">
        <v>1</v>
      </c>
      <c r="F68" s="82" t="s">
        <v>165</v>
      </c>
      <c r="G68" s="83">
        <v>2.1</v>
      </c>
      <c r="H68" s="103"/>
      <c r="I68" s="103"/>
      <c r="J68" s="103"/>
      <c r="K68" s="103">
        <v>1</v>
      </c>
      <c r="L68" s="83"/>
      <c r="M68" s="83"/>
      <c r="N68" s="83">
        <v>1</v>
      </c>
      <c r="O68" s="83"/>
      <c r="P68" s="83">
        <v>1</v>
      </c>
    </row>
    <row r="69" spans="1:16" s="56" customFormat="1" ht="45" x14ac:dyDescent="0.25">
      <c r="A69" s="83">
        <v>44</v>
      </c>
      <c r="B69" s="101" t="s">
        <v>189</v>
      </c>
      <c r="C69" s="114">
        <v>22935</v>
      </c>
      <c r="D69" s="83">
        <v>1</v>
      </c>
      <c r="E69" s="83"/>
      <c r="F69" s="82" t="s">
        <v>153</v>
      </c>
      <c r="G69" s="83">
        <v>1.8</v>
      </c>
      <c r="H69" s="103"/>
      <c r="I69" s="103"/>
      <c r="J69" s="103"/>
      <c r="K69" s="103">
        <v>1</v>
      </c>
      <c r="L69" s="83"/>
      <c r="M69" s="83"/>
      <c r="N69" s="83"/>
      <c r="O69" s="83">
        <v>1</v>
      </c>
      <c r="P69" s="83">
        <v>1</v>
      </c>
    </row>
    <row r="70" spans="1:16" s="56" customFormat="1" x14ac:dyDescent="0.25">
      <c r="A70" s="48" t="s">
        <v>210</v>
      </c>
      <c r="B70" s="113" t="s">
        <v>115</v>
      </c>
      <c r="C70" s="48"/>
      <c r="D70" s="48"/>
      <c r="E70" s="48"/>
      <c r="F70" s="48"/>
      <c r="G70" s="48"/>
      <c r="H70" s="112"/>
      <c r="I70" s="112"/>
      <c r="J70" s="112"/>
      <c r="K70" s="112"/>
      <c r="L70" s="48"/>
      <c r="M70" s="48"/>
      <c r="N70" s="48"/>
      <c r="O70" s="48"/>
      <c r="P70" s="48"/>
    </row>
    <row r="71" spans="1:16" s="56" customFormat="1" x14ac:dyDescent="0.25">
      <c r="A71" s="83">
        <v>45</v>
      </c>
      <c r="B71" s="101" t="s">
        <v>190</v>
      </c>
      <c r="C71" s="118">
        <v>22200</v>
      </c>
      <c r="D71" s="83"/>
      <c r="E71" s="83">
        <v>1</v>
      </c>
      <c r="F71" s="82" t="s">
        <v>131</v>
      </c>
      <c r="G71" s="83">
        <v>2.1</v>
      </c>
      <c r="H71" s="103"/>
      <c r="I71" s="103"/>
      <c r="J71" s="103"/>
      <c r="K71" s="103">
        <v>1</v>
      </c>
      <c r="L71" s="83"/>
      <c r="M71" s="83"/>
      <c r="N71" s="83">
        <v>1</v>
      </c>
      <c r="O71" s="83"/>
      <c r="P71" s="83">
        <v>1</v>
      </c>
    </row>
    <row r="72" spans="1:16" s="56" customFormat="1" x14ac:dyDescent="0.25">
      <c r="A72" s="83">
        <v>46</v>
      </c>
      <c r="B72" s="101" t="s">
        <v>189</v>
      </c>
      <c r="C72" s="118">
        <v>22935</v>
      </c>
      <c r="D72" s="83">
        <v>1</v>
      </c>
      <c r="E72" s="83"/>
      <c r="F72" s="82" t="s">
        <v>165</v>
      </c>
      <c r="G72" s="83">
        <v>2.1</v>
      </c>
      <c r="H72" s="103"/>
      <c r="I72" s="103"/>
      <c r="J72" s="103"/>
      <c r="K72" s="103">
        <v>1</v>
      </c>
      <c r="L72" s="83"/>
      <c r="M72" s="83"/>
      <c r="N72" s="83"/>
      <c r="O72" s="83">
        <v>1</v>
      </c>
      <c r="P72" s="83">
        <v>1</v>
      </c>
    </row>
    <row r="73" spans="1:16" s="56" customFormat="1" ht="45" x14ac:dyDescent="0.25">
      <c r="A73" s="83">
        <v>47</v>
      </c>
      <c r="B73" s="101" t="s">
        <v>191</v>
      </c>
      <c r="C73" s="114">
        <v>23919</v>
      </c>
      <c r="D73" s="83"/>
      <c r="E73" s="83"/>
      <c r="F73" s="82" t="s">
        <v>153</v>
      </c>
      <c r="G73" s="83">
        <v>1.8</v>
      </c>
      <c r="H73" s="103"/>
      <c r="I73" s="103"/>
      <c r="J73" s="103"/>
      <c r="K73" s="103">
        <v>1</v>
      </c>
      <c r="L73" s="83"/>
      <c r="M73" s="83"/>
      <c r="N73" s="83">
        <v>1</v>
      </c>
      <c r="O73" s="83"/>
      <c r="P73" s="83">
        <v>1</v>
      </c>
    </row>
    <row r="74" spans="1:16" s="56" customFormat="1" ht="24.75" customHeight="1" x14ac:dyDescent="0.25">
      <c r="A74" s="48" t="s">
        <v>211</v>
      </c>
      <c r="B74" s="113" t="s">
        <v>116</v>
      </c>
      <c r="C74" s="48"/>
      <c r="D74" s="48"/>
      <c r="E74" s="48"/>
      <c r="F74" s="48"/>
      <c r="G74" s="48"/>
      <c r="H74" s="112"/>
      <c r="I74" s="112"/>
      <c r="J74" s="112"/>
      <c r="K74" s="112"/>
      <c r="L74" s="48"/>
      <c r="M74" s="48"/>
      <c r="N74" s="48"/>
      <c r="O74" s="48"/>
      <c r="P74" s="48"/>
    </row>
    <row r="75" spans="1:16" s="56" customFormat="1" ht="24" customHeight="1" x14ac:dyDescent="0.25">
      <c r="A75" s="83">
        <v>48</v>
      </c>
      <c r="B75" s="101" t="s">
        <v>192</v>
      </c>
      <c r="C75" s="118">
        <v>20007</v>
      </c>
      <c r="D75" s="83"/>
      <c r="E75" s="83">
        <v>1</v>
      </c>
      <c r="F75" s="82" t="s">
        <v>131</v>
      </c>
      <c r="G75" s="83">
        <v>1.6</v>
      </c>
      <c r="H75" s="103"/>
      <c r="I75" s="103"/>
      <c r="J75" s="103"/>
      <c r="K75" s="103">
        <v>1</v>
      </c>
      <c r="L75" s="83"/>
      <c r="M75" s="83"/>
      <c r="N75" s="83">
        <v>1</v>
      </c>
      <c r="O75" s="83"/>
      <c r="P75" s="83">
        <v>1</v>
      </c>
    </row>
    <row r="76" spans="1:16" s="56" customFormat="1" x14ac:dyDescent="0.25">
      <c r="A76" s="83">
        <v>49</v>
      </c>
      <c r="B76" s="101" t="s">
        <v>193</v>
      </c>
      <c r="C76" s="118">
        <v>26059</v>
      </c>
      <c r="D76" s="83"/>
      <c r="E76" s="83"/>
      <c r="F76" s="82" t="s">
        <v>165</v>
      </c>
      <c r="G76" s="83">
        <v>1.6</v>
      </c>
      <c r="H76" s="103"/>
      <c r="I76" s="103"/>
      <c r="J76" s="103">
        <v>1</v>
      </c>
      <c r="K76" s="103"/>
      <c r="L76" s="83"/>
      <c r="M76" s="83"/>
      <c r="N76" s="83"/>
      <c r="O76" s="83">
        <v>1</v>
      </c>
      <c r="P76" s="83"/>
    </row>
    <row r="77" spans="1:16" s="56" customFormat="1" ht="45" x14ac:dyDescent="0.25">
      <c r="A77" s="83">
        <v>50</v>
      </c>
      <c r="B77" s="101" t="s">
        <v>194</v>
      </c>
      <c r="C77" s="118" t="s">
        <v>216</v>
      </c>
      <c r="D77" s="83"/>
      <c r="E77" s="83"/>
      <c r="F77" s="82" t="s">
        <v>153</v>
      </c>
      <c r="G77" s="83">
        <v>1.3</v>
      </c>
      <c r="H77" s="103"/>
      <c r="I77" s="103"/>
      <c r="J77" s="103">
        <v>1</v>
      </c>
      <c r="K77" s="103"/>
      <c r="L77" s="83"/>
      <c r="M77" s="83"/>
      <c r="N77" s="83"/>
      <c r="O77" s="83">
        <v>1</v>
      </c>
      <c r="P77" s="83"/>
    </row>
    <row r="78" spans="1:16" customFormat="1" ht="24" customHeight="1" x14ac:dyDescent="0.25">
      <c r="A78" s="57"/>
      <c r="B78" s="81" t="s">
        <v>195</v>
      </c>
      <c r="C78" s="57"/>
      <c r="D78" s="57"/>
      <c r="E78" s="57"/>
      <c r="F78" s="57"/>
      <c r="G78" s="121">
        <f>SUM(G10:G77)</f>
        <v>104.9999999999999</v>
      </c>
      <c r="H78" s="105">
        <f t="shared" ref="H78:P78" si="0">SUM(H10:H77)</f>
        <v>2</v>
      </c>
      <c r="I78" s="105">
        <f t="shared" si="0"/>
        <v>6</v>
      </c>
      <c r="J78" s="105">
        <f t="shared" si="0"/>
        <v>8</v>
      </c>
      <c r="K78" s="105">
        <f t="shared" si="0"/>
        <v>34</v>
      </c>
      <c r="L78" s="81">
        <f t="shared" si="0"/>
        <v>1</v>
      </c>
      <c r="M78" s="81">
        <f t="shared" si="0"/>
        <v>5</v>
      </c>
      <c r="N78" s="81">
        <f t="shared" si="0"/>
        <v>12</v>
      </c>
      <c r="O78" s="81">
        <f t="shared" si="0"/>
        <v>32</v>
      </c>
      <c r="P78" s="81">
        <f t="shared" si="0"/>
        <v>18</v>
      </c>
    </row>
    <row r="79" spans="1:16" s="58" customFormat="1" ht="27.75" customHeight="1" x14ac:dyDescent="0.25">
      <c r="B79" s="61" t="s">
        <v>78</v>
      </c>
      <c r="H79" s="106"/>
      <c r="I79" s="106"/>
      <c r="J79" s="106"/>
      <c r="K79" s="106"/>
    </row>
  </sheetData>
  <mergeCells count="13">
    <mergeCell ref="A1:D1"/>
    <mergeCell ref="A3:P3"/>
    <mergeCell ref="A4:P4"/>
    <mergeCell ref="A5:A7"/>
    <mergeCell ref="B5:B7"/>
    <mergeCell ref="C5:C7"/>
    <mergeCell ref="D5:D7"/>
    <mergeCell ref="F5:F7"/>
    <mergeCell ref="G5:G7"/>
    <mergeCell ref="P5:P7"/>
    <mergeCell ref="H5:K6"/>
    <mergeCell ref="L5:O6"/>
    <mergeCell ref="E5:E7"/>
  </mergeCells>
  <pageMargins left="0.55118110236220474" right="7.874015748031496E-2" top="0.47244094488188981" bottom="0.59055118110236227" header="0.31496062992125984" footer="0.5118110236220472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9"/>
  <sheetViews>
    <sheetView topLeftCell="A79" zoomScale="90" zoomScaleNormal="90" workbookViewId="0">
      <selection activeCell="P85" sqref="P85"/>
    </sheetView>
  </sheetViews>
  <sheetFormatPr defaultColWidth="9.140625" defaultRowHeight="15.75" x14ac:dyDescent="0.25"/>
  <cols>
    <col min="1" max="1" width="5.140625" style="109" customWidth="1"/>
    <col min="2" max="2" width="19.85546875" style="137" customWidth="1"/>
    <col min="3" max="3" width="13.42578125" style="109" customWidth="1"/>
    <col min="4" max="5" width="6.85546875" style="109" customWidth="1"/>
    <col min="6" max="6" width="15.7109375" style="109" customWidth="1"/>
    <col min="7" max="7" width="8.42578125" style="109" customWidth="1"/>
    <col min="8" max="15" width="7.5703125" style="109" customWidth="1"/>
    <col min="16" max="16" width="10.5703125" style="109" customWidth="1"/>
    <col min="17" max="17" width="7.7109375" style="18" customWidth="1"/>
    <col min="18" max="18" width="8.5703125" style="18" customWidth="1"/>
    <col min="19" max="19" width="5.7109375" style="18" customWidth="1"/>
    <col min="20" max="20" width="6.140625" style="18" customWidth="1"/>
    <col min="21" max="23" width="7.28515625" style="18" customWidth="1"/>
    <col min="24" max="24" width="6.140625" style="18" customWidth="1"/>
    <col min="25" max="25" width="7.28515625" style="18" customWidth="1"/>
    <col min="26" max="26" width="8" style="18" customWidth="1"/>
    <col min="27" max="27" width="7.85546875" style="18" customWidth="1"/>
    <col min="28" max="28" width="8.85546875" style="18" customWidth="1"/>
    <col min="29" max="16384" width="9.140625" style="18"/>
  </cols>
  <sheetData>
    <row r="1" spans="1:28" ht="44.25" customHeight="1" x14ac:dyDescent="0.25">
      <c r="A1" s="228" t="s">
        <v>96</v>
      </c>
      <c r="B1" s="228"/>
      <c r="C1" s="228"/>
      <c r="D1" s="228"/>
      <c r="E1" s="182"/>
      <c r="F1" s="125"/>
      <c r="G1" s="125"/>
      <c r="H1" s="138"/>
      <c r="I1" s="126"/>
    </row>
    <row r="2" spans="1:28" s="3" customFormat="1" ht="33" customHeight="1" x14ac:dyDescent="0.25">
      <c r="A2" s="229" t="s">
        <v>217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</row>
    <row r="3" spans="1:28" s="55" customFormat="1" ht="42.75" customHeight="1" x14ac:dyDescent="0.25">
      <c r="A3" s="230" t="s">
        <v>354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s="3" customFormat="1" ht="15" x14ac:dyDescent="0.25">
      <c r="A4" s="231" t="s">
        <v>20</v>
      </c>
      <c r="B4" s="241" t="s">
        <v>60</v>
      </c>
      <c r="C4" s="232" t="s">
        <v>61</v>
      </c>
      <c r="D4" s="231" t="s">
        <v>62</v>
      </c>
      <c r="E4" s="233" t="s">
        <v>95</v>
      </c>
      <c r="F4" s="232" t="s">
        <v>85</v>
      </c>
      <c r="G4" s="233" t="s">
        <v>75</v>
      </c>
      <c r="H4" s="244" t="s">
        <v>65</v>
      </c>
      <c r="I4" s="245"/>
      <c r="J4" s="245"/>
      <c r="K4" s="245"/>
      <c r="L4" s="240" t="s">
        <v>66</v>
      </c>
      <c r="M4" s="240"/>
      <c r="N4" s="240"/>
      <c r="O4" s="240"/>
      <c r="P4" s="233" t="s">
        <v>64</v>
      </c>
    </row>
    <row r="5" spans="1:28" s="3" customFormat="1" ht="15" x14ac:dyDescent="0.25">
      <c r="A5" s="231"/>
      <c r="B5" s="242"/>
      <c r="C5" s="232"/>
      <c r="D5" s="231"/>
      <c r="E5" s="234"/>
      <c r="F5" s="232"/>
      <c r="G5" s="234"/>
      <c r="H5" s="246"/>
      <c r="I5" s="247"/>
      <c r="J5" s="247"/>
      <c r="K5" s="247"/>
      <c r="L5" s="240"/>
      <c r="M5" s="240"/>
      <c r="N5" s="240"/>
      <c r="O5" s="240"/>
      <c r="P5" s="234"/>
    </row>
    <row r="6" spans="1:28" s="3" customFormat="1" ht="88.5" customHeight="1" x14ac:dyDescent="0.25">
      <c r="A6" s="231"/>
      <c r="B6" s="243"/>
      <c r="C6" s="232"/>
      <c r="D6" s="231"/>
      <c r="E6" s="235"/>
      <c r="F6" s="232"/>
      <c r="G6" s="235"/>
      <c r="H6" s="104" t="s">
        <v>67</v>
      </c>
      <c r="I6" s="80" t="s">
        <v>68</v>
      </c>
      <c r="J6" s="80" t="s">
        <v>69</v>
      </c>
      <c r="K6" s="80" t="s">
        <v>70</v>
      </c>
      <c r="L6" s="104" t="s">
        <v>71</v>
      </c>
      <c r="M6" s="104" t="s">
        <v>72</v>
      </c>
      <c r="N6" s="104" t="s">
        <v>73</v>
      </c>
      <c r="O6" s="104" t="s">
        <v>74</v>
      </c>
      <c r="P6" s="235"/>
    </row>
    <row r="7" spans="1:28" s="4" customFormat="1" x14ac:dyDescent="0.25">
      <c r="A7" s="48">
        <v>1</v>
      </c>
      <c r="B7" s="113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112">
        <v>8</v>
      </c>
      <c r="I7" s="48">
        <v>9</v>
      </c>
      <c r="J7" s="48">
        <v>10</v>
      </c>
      <c r="K7" s="48">
        <v>11</v>
      </c>
      <c r="L7" s="112">
        <v>12</v>
      </c>
      <c r="M7" s="112">
        <v>13</v>
      </c>
      <c r="N7" s="112">
        <v>14</v>
      </c>
      <c r="O7" s="112">
        <v>15</v>
      </c>
      <c r="P7" s="48">
        <v>16</v>
      </c>
    </row>
    <row r="8" spans="1:28" s="4" customFormat="1" x14ac:dyDescent="0.25">
      <c r="A8" s="48" t="s">
        <v>5</v>
      </c>
      <c r="B8" s="113" t="s">
        <v>81</v>
      </c>
      <c r="C8" s="48"/>
      <c r="D8" s="48"/>
      <c r="E8" s="48"/>
      <c r="F8" s="48"/>
      <c r="G8" s="48"/>
      <c r="H8" s="112"/>
      <c r="I8" s="48"/>
      <c r="J8" s="48"/>
      <c r="K8" s="48"/>
      <c r="L8" s="112"/>
      <c r="M8" s="112"/>
      <c r="N8" s="112"/>
      <c r="O8" s="112"/>
      <c r="P8" s="48"/>
    </row>
    <row r="9" spans="1:28" s="56" customFormat="1" ht="32.25" customHeight="1" x14ac:dyDescent="0.25">
      <c r="A9" s="123">
        <v>1</v>
      </c>
      <c r="B9" s="133" t="s">
        <v>224</v>
      </c>
      <c r="C9" s="127" t="s">
        <v>225</v>
      </c>
      <c r="D9" s="123">
        <v>1</v>
      </c>
      <c r="E9" s="123"/>
      <c r="F9" s="122" t="s">
        <v>77</v>
      </c>
      <c r="G9" s="128">
        <v>1.3</v>
      </c>
      <c r="H9" s="103"/>
      <c r="I9" s="123"/>
      <c r="J9" s="123"/>
      <c r="K9" s="123">
        <v>1</v>
      </c>
      <c r="L9" s="103"/>
      <c r="M9" s="103"/>
      <c r="N9" s="103"/>
      <c r="O9" s="103">
        <v>1</v>
      </c>
      <c r="P9" s="123">
        <v>1</v>
      </c>
    </row>
    <row r="10" spans="1:28" s="56" customFormat="1" ht="30" x14ac:dyDescent="0.25">
      <c r="A10" s="130">
        <v>2</v>
      </c>
      <c r="B10" s="134" t="s">
        <v>256</v>
      </c>
      <c r="C10" s="130"/>
      <c r="D10" s="130"/>
      <c r="E10" s="130"/>
      <c r="F10" s="131" t="s">
        <v>218</v>
      </c>
      <c r="G10" s="123"/>
      <c r="H10" s="103"/>
      <c r="I10" s="123"/>
      <c r="J10" s="123"/>
      <c r="K10" s="123"/>
      <c r="L10" s="103"/>
      <c r="M10" s="103"/>
      <c r="N10" s="103"/>
      <c r="O10" s="103"/>
      <c r="P10" s="123"/>
    </row>
    <row r="11" spans="1:28" s="56" customFormat="1" ht="30" x14ac:dyDescent="0.25">
      <c r="A11" s="123">
        <v>3</v>
      </c>
      <c r="B11" s="133" t="s">
        <v>258</v>
      </c>
      <c r="C11" s="102">
        <v>34511</v>
      </c>
      <c r="D11" s="123">
        <v>1</v>
      </c>
      <c r="E11" s="123"/>
      <c r="F11" s="122" t="s">
        <v>219</v>
      </c>
      <c r="G11" s="123">
        <v>0.3</v>
      </c>
      <c r="H11" s="103">
        <v>1</v>
      </c>
      <c r="I11" s="123"/>
      <c r="J11" s="123"/>
      <c r="K11" s="123"/>
      <c r="L11" s="103"/>
      <c r="M11" s="103"/>
      <c r="N11" s="103"/>
      <c r="O11" s="103">
        <v>1</v>
      </c>
      <c r="P11" s="123"/>
    </row>
    <row r="12" spans="1:28" s="56" customFormat="1" ht="30" x14ac:dyDescent="0.25">
      <c r="A12" s="123">
        <v>4</v>
      </c>
      <c r="B12" s="133" t="s">
        <v>279</v>
      </c>
      <c r="C12" s="123">
        <v>1954</v>
      </c>
      <c r="D12" s="123"/>
      <c r="E12" s="123">
        <v>1</v>
      </c>
      <c r="F12" s="122" t="s">
        <v>220</v>
      </c>
      <c r="G12" s="123">
        <v>0.3</v>
      </c>
      <c r="H12" s="103"/>
      <c r="I12" s="123"/>
      <c r="J12" s="123"/>
      <c r="K12" s="123">
        <v>1</v>
      </c>
      <c r="L12" s="103"/>
      <c r="M12" s="103"/>
      <c r="N12" s="103">
        <v>1</v>
      </c>
      <c r="O12" s="103"/>
      <c r="P12" s="123">
        <v>1</v>
      </c>
    </row>
    <row r="13" spans="1:28" s="56" customFormat="1" x14ac:dyDescent="0.25">
      <c r="A13" s="123"/>
      <c r="B13" s="134" t="s">
        <v>256</v>
      </c>
      <c r="C13" s="130"/>
      <c r="D13" s="130"/>
      <c r="E13" s="130"/>
      <c r="F13" s="131" t="s">
        <v>54</v>
      </c>
      <c r="G13" s="123"/>
      <c r="H13" s="103"/>
      <c r="I13" s="123"/>
      <c r="J13" s="123"/>
      <c r="K13" s="123"/>
      <c r="L13" s="103"/>
      <c r="M13" s="103"/>
      <c r="N13" s="103"/>
      <c r="O13" s="103"/>
      <c r="P13" s="123"/>
    </row>
    <row r="14" spans="1:28" s="56" customFormat="1" ht="30" x14ac:dyDescent="0.25">
      <c r="A14" s="130">
        <v>6</v>
      </c>
      <c r="B14" s="134" t="s">
        <v>256</v>
      </c>
      <c r="C14" s="130"/>
      <c r="D14" s="130"/>
      <c r="E14" s="130"/>
      <c r="F14" s="131" t="s">
        <v>222</v>
      </c>
      <c r="G14" s="123"/>
      <c r="H14" s="103"/>
      <c r="I14" s="123"/>
      <c r="J14" s="123"/>
      <c r="K14" s="123"/>
      <c r="L14" s="103"/>
      <c r="M14" s="103"/>
      <c r="N14" s="103"/>
      <c r="O14" s="103"/>
      <c r="P14" s="123"/>
    </row>
    <row r="15" spans="1:28" s="56" customFormat="1" ht="30" x14ac:dyDescent="0.25">
      <c r="A15" s="130">
        <v>7</v>
      </c>
      <c r="B15" s="134" t="s">
        <v>256</v>
      </c>
      <c r="C15" s="130"/>
      <c r="D15" s="130"/>
      <c r="E15" s="130"/>
      <c r="F15" s="131" t="s">
        <v>223</v>
      </c>
      <c r="G15" s="123"/>
      <c r="H15" s="103"/>
      <c r="I15" s="123"/>
      <c r="J15" s="123"/>
      <c r="K15" s="123"/>
      <c r="L15" s="103"/>
      <c r="M15" s="103"/>
      <c r="N15" s="103"/>
      <c r="O15" s="103"/>
      <c r="P15" s="123"/>
    </row>
    <row r="16" spans="1:28" s="56" customFormat="1" x14ac:dyDescent="0.25">
      <c r="A16" s="48" t="s">
        <v>6</v>
      </c>
      <c r="B16" s="113" t="s">
        <v>82</v>
      </c>
      <c r="C16" s="48"/>
      <c r="D16" s="48"/>
      <c r="E16" s="48"/>
      <c r="F16" s="48"/>
      <c r="G16" s="48"/>
      <c r="H16" s="112"/>
      <c r="I16" s="48"/>
      <c r="J16" s="48"/>
      <c r="K16" s="48"/>
      <c r="L16" s="112"/>
      <c r="M16" s="112"/>
      <c r="N16" s="112"/>
      <c r="O16" s="112"/>
      <c r="P16" s="48"/>
    </row>
    <row r="17" spans="1:16" s="56" customFormat="1" x14ac:dyDescent="0.25">
      <c r="A17" s="123">
        <v>1</v>
      </c>
      <c r="B17" s="133" t="s">
        <v>226</v>
      </c>
      <c r="C17" s="123">
        <v>1971</v>
      </c>
      <c r="D17" s="123">
        <v>1</v>
      </c>
      <c r="E17" s="123"/>
      <c r="F17" s="122" t="s">
        <v>77</v>
      </c>
      <c r="G17" s="123">
        <f>0.9+0.3</f>
        <v>1.2</v>
      </c>
      <c r="H17" s="103"/>
      <c r="I17" s="123"/>
      <c r="J17" s="123">
        <v>1</v>
      </c>
      <c r="K17" s="123"/>
      <c r="L17" s="103"/>
      <c r="M17" s="103"/>
      <c r="N17" s="103"/>
      <c r="O17" s="103">
        <v>1</v>
      </c>
      <c r="P17" s="123"/>
    </row>
    <row r="18" spans="1:16" s="56" customFormat="1" ht="30" x14ac:dyDescent="0.25">
      <c r="A18" s="123">
        <v>2</v>
      </c>
      <c r="B18" s="147" t="s">
        <v>323</v>
      </c>
      <c r="C18" s="102">
        <v>23743</v>
      </c>
      <c r="D18" s="123">
        <v>1</v>
      </c>
      <c r="E18" s="123"/>
      <c r="F18" s="122" t="s">
        <v>218</v>
      </c>
      <c r="G18" s="123">
        <v>0.3</v>
      </c>
      <c r="H18" s="103"/>
      <c r="I18" s="123"/>
      <c r="J18" s="123"/>
      <c r="K18" s="123">
        <v>1</v>
      </c>
      <c r="L18" s="103"/>
      <c r="M18" s="103"/>
      <c r="N18" s="103">
        <v>1</v>
      </c>
      <c r="O18" s="103"/>
      <c r="P18" s="123">
        <v>1</v>
      </c>
    </row>
    <row r="19" spans="1:16" s="56" customFormat="1" ht="30" x14ac:dyDescent="0.25">
      <c r="A19" s="123">
        <v>3</v>
      </c>
      <c r="B19" s="133" t="s">
        <v>259</v>
      </c>
      <c r="C19" s="102">
        <v>31266</v>
      </c>
      <c r="D19" s="123">
        <v>1</v>
      </c>
      <c r="E19" s="123"/>
      <c r="F19" s="122" t="s">
        <v>219</v>
      </c>
      <c r="G19" s="123">
        <v>0.3</v>
      </c>
      <c r="H19" s="103"/>
      <c r="I19" s="123">
        <v>1</v>
      </c>
      <c r="J19" s="123"/>
      <c r="K19" s="123"/>
      <c r="L19" s="103"/>
      <c r="M19" s="103"/>
      <c r="N19" s="103"/>
      <c r="O19" s="103">
        <v>1</v>
      </c>
      <c r="P19" s="123"/>
    </row>
    <row r="20" spans="1:16" s="56" customFormat="1" ht="30" x14ac:dyDescent="0.25">
      <c r="A20" s="123">
        <v>4</v>
      </c>
      <c r="B20" s="133" t="s">
        <v>280</v>
      </c>
      <c r="C20" s="123">
        <v>1960</v>
      </c>
      <c r="D20" s="123"/>
      <c r="E20" s="123">
        <v>1</v>
      </c>
      <c r="F20" s="122" t="s">
        <v>220</v>
      </c>
      <c r="G20" s="123">
        <v>0.3</v>
      </c>
      <c r="H20" s="103"/>
      <c r="I20" s="123"/>
      <c r="J20" s="123"/>
      <c r="K20" s="123">
        <v>1</v>
      </c>
      <c r="L20" s="103"/>
      <c r="M20" s="103"/>
      <c r="N20" s="103"/>
      <c r="O20" s="103">
        <v>1</v>
      </c>
      <c r="P20" s="123">
        <v>1</v>
      </c>
    </row>
    <row r="21" spans="1:16" s="56" customFormat="1" ht="30" x14ac:dyDescent="0.25">
      <c r="A21" s="130">
        <v>5</v>
      </c>
      <c r="B21" s="134" t="s">
        <v>256</v>
      </c>
      <c r="C21" s="130"/>
      <c r="D21" s="130"/>
      <c r="E21" s="130"/>
      <c r="F21" s="131" t="s">
        <v>221</v>
      </c>
      <c r="G21" s="123"/>
      <c r="H21" s="103"/>
      <c r="I21" s="123"/>
      <c r="J21" s="123"/>
      <c r="K21" s="123"/>
      <c r="L21" s="103"/>
      <c r="M21" s="103"/>
      <c r="N21" s="103"/>
      <c r="O21" s="103"/>
      <c r="P21" s="123"/>
    </row>
    <row r="22" spans="1:16" s="56" customFormat="1" ht="30" x14ac:dyDescent="0.25">
      <c r="A22" s="130">
        <v>6</v>
      </c>
      <c r="B22" s="134" t="s">
        <v>256</v>
      </c>
      <c r="C22" s="130"/>
      <c r="D22" s="130"/>
      <c r="E22" s="130"/>
      <c r="F22" s="131" t="s">
        <v>222</v>
      </c>
      <c r="G22" s="123"/>
      <c r="H22" s="103"/>
      <c r="I22" s="123"/>
      <c r="J22" s="123"/>
      <c r="K22" s="123"/>
      <c r="L22" s="103"/>
      <c r="M22" s="103"/>
      <c r="N22" s="103"/>
      <c r="O22" s="103"/>
      <c r="P22" s="123"/>
    </row>
    <row r="23" spans="1:16" s="56" customFormat="1" ht="30" x14ac:dyDescent="0.25">
      <c r="A23" s="123">
        <v>7</v>
      </c>
      <c r="B23" s="133" t="s">
        <v>287</v>
      </c>
      <c r="C23" s="123">
        <v>2002</v>
      </c>
      <c r="D23" s="123">
        <v>1</v>
      </c>
      <c r="E23" s="123"/>
      <c r="F23" s="122" t="s">
        <v>223</v>
      </c>
      <c r="G23" s="123">
        <v>0.3</v>
      </c>
      <c r="H23" s="103">
        <v>1</v>
      </c>
      <c r="I23" s="123"/>
      <c r="J23" s="123"/>
      <c r="K23" s="123"/>
      <c r="L23" s="103"/>
      <c r="M23" s="103">
        <v>1</v>
      </c>
      <c r="N23" s="103"/>
      <c r="O23" s="103"/>
      <c r="P23" s="123"/>
    </row>
    <row r="24" spans="1:16" s="56" customFormat="1" x14ac:dyDescent="0.25">
      <c r="A24" s="48" t="s">
        <v>138</v>
      </c>
      <c r="B24" s="113" t="s">
        <v>139</v>
      </c>
      <c r="C24" s="48"/>
      <c r="D24" s="48"/>
      <c r="E24" s="48"/>
      <c r="F24" s="48"/>
      <c r="G24" s="48"/>
      <c r="H24" s="112"/>
      <c r="I24" s="48"/>
      <c r="J24" s="48"/>
      <c r="K24" s="48"/>
      <c r="L24" s="112"/>
      <c r="M24" s="112"/>
      <c r="N24" s="112"/>
      <c r="O24" s="112"/>
      <c r="P24" s="48"/>
    </row>
    <row r="25" spans="1:16" s="56" customFormat="1" x14ac:dyDescent="0.25">
      <c r="A25" s="123">
        <v>1</v>
      </c>
      <c r="B25" s="133" t="s">
        <v>227</v>
      </c>
      <c r="C25" s="102">
        <v>24567</v>
      </c>
      <c r="D25" s="123">
        <v>1</v>
      </c>
      <c r="E25" s="123"/>
      <c r="F25" s="122" t="s">
        <v>77</v>
      </c>
      <c r="G25" s="128">
        <v>1</v>
      </c>
      <c r="H25" s="103"/>
      <c r="I25" s="123"/>
      <c r="J25" s="123"/>
      <c r="K25" s="123">
        <v>1</v>
      </c>
      <c r="L25" s="103"/>
      <c r="M25" s="103"/>
      <c r="N25" s="103"/>
      <c r="O25" s="103">
        <v>1</v>
      </c>
      <c r="P25" s="123">
        <v>1</v>
      </c>
    </row>
    <row r="26" spans="1:16" s="56" customFormat="1" ht="30" x14ac:dyDescent="0.25">
      <c r="A26" s="123">
        <v>2</v>
      </c>
      <c r="B26" s="147" t="s">
        <v>324</v>
      </c>
      <c r="C26" s="102">
        <v>26698</v>
      </c>
      <c r="D26" s="123"/>
      <c r="E26" s="123"/>
      <c r="F26" s="122" t="s">
        <v>218</v>
      </c>
      <c r="G26" s="123">
        <v>0.3</v>
      </c>
      <c r="H26" s="103"/>
      <c r="I26" s="123">
        <v>1</v>
      </c>
      <c r="J26" s="123"/>
      <c r="K26" s="123"/>
      <c r="L26" s="103"/>
      <c r="M26" s="103"/>
      <c r="N26" s="103">
        <v>1</v>
      </c>
      <c r="O26" s="103"/>
      <c r="P26" s="123"/>
    </row>
    <row r="27" spans="1:16" s="56" customFormat="1" ht="30" x14ac:dyDescent="0.25">
      <c r="A27" s="123">
        <v>3</v>
      </c>
      <c r="B27" s="133" t="s">
        <v>260</v>
      </c>
      <c r="C27" s="102">
        <v>32748</v>
      </c>
      <c r="D27" s="123">
        <v>1</v>
      </c>
      <c r="E27" s="123"/>
      <c r="F27" s="122" t="s">
        <v>219</v>
      </c>
      <c r="G27" s="123">
        <v>0.3</v>
      </c>
      <c r="H27" s="103">
        <v>1</v>
      </c>
      <c r="I27" s="123"/>
      <c r="J27" s="123"/>
      <c r="K27" s="123"/>
      <c r="L27" s="103"/>
      <c r="M27" s="103"/>
      <c r="N27" s="103"/>
      <c r="O27" s="103">
        <v>1</v>
      </c>
      <c r="P27" s="123"/>
    </row>
    <row r="28" spans="1:16" s="56" customFormat="1" ht="30" x14ac:dyDescent="0.25">
      <c r="A28" s="123">
        <v>4</v>
      </c>
      <c r="B28" s="133" t="s">
        <v>281</v>
      </c>
      <c r="C28" s="123">
        <v>1949</v>
      </c>
      <c r="D28" s="123"/>
      <c r="E28" s="123"/>
      <c r="F28" s="122" t="s">
        <v>220</v>
      </c>
      <c r="G28" s="123">
        <v>0.3</v>
      </c>
      <c r="H28" s="103"/>
      <c r="I28" s="123"/>
      <c r="J28" s="123"/>
      <c r="K28" s="123">
        <v>1</v>
      </c>
      <c r="L28" s="103"/>
      <c r="M28" s="103"/>
      <c r="N28" s="103"/>
      <c r="O28" s="103">
        <v>1</v>
      </c>
      <c r="P28" s="123">
        <v>1</v>
      </c>
    </row>
    <row r="29" spans="1:16" s="56" customFormat="1" ht="30" x14ac:dyDescent="0.25">
      <c r="A29" s="130">
        <v>5</v>
      </c>
      <c r="B29" s="134" t="s">
        <v>256</v>
      </c>
      <c r="C29" s="130"/>
      <c r="D29" s="130"/>
      <c r="E29" s="130"/>
      <c r="F29" s="131" t="s">
        <v>221</v>
      </c>
      <c r="G29" s="123"/>
      <c r="H29" s="103"/>
      <c r="I29" s="123"/>
      <c r="J29" s="123"/>
      <c r="K29" s="123"/>
      <c r="L29" s="103"/>
      <c r="M29" s="103"/>
      <c r="N29" s="103"/>
      <c r="O29" s="103"/>
      <c r="P29" s="123"/>
    </row>
    <row r="30" spans="1:16" s="56" customFormat="1" ht="30" x14ac:dyDescent="0.25">
      <c r="A30" s="130">
        <v>6</v>
      </c>
      <c r="B30" s="134" t="s">
        <v>256</v>
      </c>
      <c r="C30" s="130"/>
      <c r="D30" s="130"/>
      <c r="E30" s="130"/>
      <c r="F30" s="131" t="s">
        <v>222</v>
      </c>
      <c r="G30" s="123"/>
      <c r="H30" s="103"/>
      <c r="I30" s="123"/>
      <c r="J30" s="123"/>
      <c r="K30" s="123"/>
      <c r="L30" s="103"/>
      <c r="M30" s="103"/>
      <c r="N30" s="103"/>
      <c r="O30" s="103"/>
      <c r="P30" s="123"/>
    </row>
    <row r="31" spans="1:16" s="56" customFormat="1" ht="30" x14ac:dyDescent="0.25">
      <c r="A31" s="123">
        <v>7</v>
      </c>
      <c r="B31" s="133" t="s">
        <v>288</v>
      </c>
      <c r="C31" s="123">
        <v>1994</v>
      </c>
      <c r="D31" s="123"/>
      <c r="E31" s="123">
        <v>1</v>
      </c>
      <c r="F31" s="122" t="s">
        <v>223</v>
      </c>
      <c r="G31" s="123">
        <v>0.3</v>
      </c>
      <c r="H31" s="103">
        <v>1</v>
      </c>
      <c r="I31" s="123"/>
      <c r="J31" s="123"/>
      <c r="K31" s="123"/>
      <c r="L31" s="103"/>
      <c r="M31" s="103"/>
      <c r="N31" s="103"/>
      <c r="O31" s="103">
        <v>1</v>
      </c>
      <c r="P31" s="123"/>
    </row>
    <row r="32" spans="1:16" s="56" customFormat="1" x14ac:dyDescent="0.25">
      <c r="A32" s="48" t="s">
        <v>196</v>
      </c>
      <c r="B32" s="113" t="s">
        <v>142</v>
      </c>
      <c r="C32" s="48"/>
      <c r="D32" s="48"/>
      <c r="E32" s="48"/>
      <c r="F32" s="48"/>
      <c r="G32" s="48"/>
      <c r="H32" s="112"/>
      <c r="I32" s="48"/>
      <c r="J32" s="48"/>
      <c r="K32" s="48"/>
      <c r="L32" s="112"/>
      <c r="M32" s="112"/>
      <c r="N32" s="112"/>
      <c r="O32" s="112"/>
      <c r="P32" s="48"/>
    </row>
    <row r="33" spans="1:16" s="56" customFormat="1" x14ac:dyDescent="0.25">
      <c r="A33" s="123">
        <v>1</v>
      </c>
      <c r="B33" s="133" t="s">
        <v>228</v>
      </c>
      <c r="C33" s="127" t="s">
        <v>229</v>
      </c>
      <c r="D33" s="123">
        <v>1</v>
      </c>
      <c r="E33" s="123"/>
      <c r="F33" s="122" t="s">
        <v>77</v>
      </c>
      <c r="G33" s="123"/>
      <c r="H33" s="103"/>
      <c r="I33" s="123"/>
      <c r="J33" s="123">
        <v>1</v>
      </c>
      <c r="K33" s="123"/>
      <c r="L33" s="103"/>
      <c r="M33" s="103"/>
      <c r="N33" s="103"/>
      <c r="O33" s="103">
        <v>1</v>
      </c>
      <c r="P33" s="123">
        <v>1</v>
      </c>
    </row>
    <row r="34" spans="1:16" s="56" customFormat="1" ht="30" x14ac:dyDescent="0.25">
      <c r="A34" s="123">
        <v>2</v>
      </c>
      <c r="B34" s="147" t="s">
        <v>325</v>
      </c>
      <c r="C34" s="102">
        <v>24746</v>
      </c>
      <c r="D34" s="123">
        <v>1</v>
      </c>
      <c r="E34" s="123"/>
      <c r="F34" s="122" t="s">
        <v>218</v>
      </c>
      <c r="G34" s="123">
        <v>0.3</v>
      </c>
      <c r="H34" s="103"/>
      <c r="I34" s="123"/>
      <c r="J34" s="123"/>
      <c r="K34" s="123">
        <v>1</v>
      </c>
      <c r="L34" s="103"/>
      <c r="M34" s="103"/>
      <c r="N34" s="103"/>
      <c r="O34" s="103">
        <v>1</v>
      </c>
      <c r="P34" s="123">
        <v>1</v>
      </c>
    </row>
    <row r="35" spans="1:16" s="56" customFormat="1" ht="30" x14ac:dyDescent="0.25">
      <c r="A35" s="123">
        <v>3</v>
      </c>
      <c r="B35" s="133" t="s">
        <v>261</v>
      </c>
      <c r="C35" s="129">
        <v>24938</v>
      </c>
      <c r="D35" s="123">
        <v>1</v>
      </c>
      <c r="E35" s="123"/>
      <c r="F35" s="122" t="s">
        <v>219</v>
      </c>
      <c r="G35" s="123">
        <v>0.6</v>
      </c>
      <c r="H35" s="103"/>
      <c r="I35" s="123"/>
      <c r="J35" s="123"/>
      <c r="K35" s="123">
        <v>1</v>
      </c>
      <c r="L35" s="103"/>
      <c r="M35" s="103"/>
      <c r="N35" s="103"/>
      <c r="O35" s="103">
        <v>1</v>
      </c>
      <c r="P35" s="123">
        <v>1</v>
      </c>
    </row>
    <row r="36" spans="1:16" s="56" customFormat="1" ht="30" x14ac:dyDescent="0.25">
      <c r="A36" s="123">
        <v>4</v>
      </c>
      <c r="B36" s="133" t="s">
        <v>282</v>
      </c>
      <c r="C36" s="123">
        <v>1953</v>
      </c>
      <c r="D36" s="123"/>
      <c r="E36" s="123"/>
      <c r="F36" s="122" t="s">
        <v>220</v>
      </c>
      <c r="G36" s="123">
        <v>0.3</v>
      </c>
      <c r="H36" s="103"/>
      <c r="I36" s="123"/>
      <c r="J36" s="123"/>
      <c r="K36" s="123">
        <v>1</v>
      </c>
      <c r="L36" s="103"/>
      <c r="M36" s="103"/>
      <c r="N36" s="103"/>
      <c r="O36" s="103">
        <v>1</v>
      </c>
      <c r="P36" s="123">
        <v>1</v>
      </c>
    </row>
    <row r="37" spans="1:16" s="56" customFormat="1" ht="30" x14ac:dyDescent="0.25">
      <c r="A37" s="130">
        <v>5</v>
      </c>
      <c r="B37" s="134" t="s">
        <v>256</v>
      </c>
      <c r="C37" s="130"/>
      <c r="D37" s="130"/>
      <c r="E37" s="130"/>
      <c r="F37" s="131" t="s">
        <v>221</v>
      </c>
      <c r="G37" s="123"/>
      <c r="H37" s="103"/>
      <c r="I37" s="123"/>
      <c r="J37" s="123"/>
      <c r="K37" s="123"/>
      <c r="L37" s="103"/>
      <c r="M37" s="103"/>
      <c r="N37" s="103"/>
      <c r="O37" s="103"/>
      <c r="P37" s="123"/>
    </row>
    <row r="38" spans="1:16" s="56" customFormat="1" ht="30" x14ac:dyDescent="0.25">
      <c r="A38" s="130">
        <v>6</v>
      </c>
      <c r="B38" s="134" t="s">
        <v>256</v>
      </c>
      <c r="C38" s="130"/>
      <c r="D38" s="130"/>
      <c r="E38" s="130"/>
      <c r="F38" s="131" t="s">
        <v>222</v>
      </c>
      <c r="G38" s="123"/>
      <c r="H38" s="103"/>
      <c r="I38" s="123"/>
      <c r="J38" s="123"/>
      <c r="K38" s="123"/>
      <c r="L38" s="103"/>
      <c r="M38" s="103"/>
      <c r="N38" s="103"/>
      <c r="O38" s="103"/>
      <c r="P38" s="123"/>
    </row>
    <row r="39" spans="1:16" s="56" customFormat="1" ht="30" x14ac:dyDescent="0.25">
      <c r="A39" s="123">
        <v>7</v>
      </c>
      <c r="B39" s="133" t="s">
        <v>289</v>
      </c>
      <c r="C39" s="123">
        <v>2001</v>
      </c>
      <c r="D39" s="123"/>
      <c r="E39" s="123"/>
      <c r="F39" s="122" t="s">
        <v>223</v>
      </c>
      <c r="G39" s="123">
        <v>0.3</v>
      </c>
      <c r="H39" s="103">
        <v>1</v>
      </c>
      <c r="I39" s="123"/>
      <c r="J39" s="123"/>
      <c r="K39" s="123"/>
      <c r="L39" s="103"/>
      <c r="M39" s="103"/>
      <c r="N39" s="103"/>
      <c r="O39" s="103">
        <v>1</v>
      </c>
      <c r="P39" s="123"/>
    </row>
    <row r="40" spans="1:16" s="56" customFormat="1" x14ac:dyDescent="0.25">
      <c r="A40" s="48" t="s">
        <v>197</v>
      </c>
      <c r="B40" s="113" t="s">
        <v>145</v>
      </c>
      <c r="C40" s="48"/>
      <c r="D40" s="48"/>
      <c r="E40" s="48"/>
      <c r="F40" s="48"/>
      <c r="G40" s="48"/>
      <c r="H40" s="112"/>
      <c r="I40" s="48"/>
      <c r="J40" s="48"/>
      <c r="K40" s="48"/>
      <c r="L40" s="112"/>
      <c r="M40" s="112"/>
      <c r="N40" s="112"/>
      <c r="O40" s="112"/>
      <c r="P40" s="48"/>
    </row>
    <row r="41" spans="1:16" s="56" customFormat="1" x14ac:dyDescent="0.25">
      <c r="A41" s="123">
        <v>1</v>
      </c>
      <c r="B41" s="133" t="s">
        <v>230</v>
      </c>
      <c r="C41" s="127" t="s">
        <v>231</v>
      </c>
      <c r="D41" s="123">
        <v>1</v>
      </c>
      <c r="E41" s="123"/>
      <c r="F41" s="122" t="s">
        <v>77</v>
      </c>
      <c r="G41" s="128">
        <f>1+0.3</f>
        <v>1.3</v>
      </c>
      <c r="H41" s="103"/>
      <c r="I41" s="123"/>
      <c r="J41" s="123">
        <v>1</v>
      </c>
      <c r="K41" s="123"/>
      <c r="L41" s="103"/>
      <c r="M41" s="103"/>
      <c r="N41" s="103"/>
      <c r="O41" s="103">
        <v>1</v>
      </c>
      <c r="P41" s="123"/>
    </row>
    <row r="42" spans="1:16" s="56" customFormat="1" ht="30" x14ac:dyDescent="0.25">
      <c r="A42" s="123">
        <v>2</v>
      </c>
      <c r="B42" s="147" t="s">
        <v>258</v>
      </c>
      <c r="C42" s="102">
        <v>34507</v>
      </c>
      <c r="D42" s="123">
        <v>1</v>
      </c>
      <c r="E42" s="123"/>
      <c r="F42" s="122" t="s">
        <v>218</v>
      </c>
      <c r="G42" s="123">
        <v>0.3</v>
      </c>
      <c r="H42" s="103">
        <v>1</v>
      </c>
      <c r="I42" s="123"/>
      <c r="J42" s="123"/>
      <c r="K42" s="123"/>
      <c r="L42" s="103"/>
      <c r="M42" s="103"/>
      <c r="N42" s="103">
        <v>1</v>
      </c>
      <c r="O42" s="103"/>
      <c r="P42" s="123"/>
    </row>
    <row r="43" spans="1:16" s="56" customFormat="1" ht="30" x14ac:dyDescent="0.25">
      <c r="A43" s="130">
        <v>3</v>
      </c>
      <c r="B43" s="134" t="s">
        <v>256</v>
      </c>
      <c r="C43" s="130"/>
      <c r="D43" s="130"/>
      <c r="E43" s="130"/>
      <c r="F43" s="131" t="s">
        <v>219</v>
      </c>
      <c r="G43" s="123"/>
      <c r="H43" s="103"/>
      <c r="I43" s="123"/>
      <c r="J43" s="123"/>
      <c r="K43" s="123"/>
      <c r="L43" s="103"/>
      <c r="M43" s="103"/>
      <c r="N43" s="103"/>
      <c r="O43" s="103"/>
      <c r="P43" s="123"/>
    </row>
    <row r="44" spans="1:16" s="56" customFormat="1" ht="30" x14ac:dyDescent="0.25">
      <c r="A44" s="123">
        <v>4</v>
      </c>
      <c r="B44" s="133" t="s">
        <v>270</v>
      </c>
      <c r="C44" s="123">
        <v>1956</v>
      </c>
      <c r="D44" s="123"/>
      <c r="E44" s="123"/>
      <c r="F44" s="122" t="s">
        <v>220</v>
      </c>
      <c r="G44" s="123">
        <v>0.3</v>
      </c>
      <c r="H44" s="103"/>
      <c r="I44" s="123"/>
      <c r="J44" s="123"/>
      <c r="K44" s="123">
        <v>1</v>
      </c>
      <c r="L44" s="103"/>
      <c r="M44" s="103"/>
      <c r="N44" s="103"/>
      <c r="O44" s="103">
        <v>1</v>
      </c>
      <c r="P44" s="123">
        <v>1</v>
      </c>
    </row>
    <row r="45" spans="1:16" s="56" customFormat="1" ht="30" x14ac:dyDescent="0.25">
      <c r="A45" s="123">
        <v>5</v>
      </c>
      <c r="B45" s="140" t="s">
        <v>330</v>
      </c>
      <c r="C45" s="123">
        <v>1977</v>
      </c>
      <c r="D45" s="123"/>
      <c r="E45" s="123"/>
      <c r="F45" s="122" t="s">
        <v>221</v>
      </c>
      <c r="G45" s="123">
        <v>0.3</v>
      </c>
      <c r="H45" s="103"/>
      <c r="I45" s="123"/>
      <c r="J45" s="123">
        <v>1</v>
      </c>
      <c r="K45" s="123"/>
      <c r="L45" s="103"/>
      <c r="M45" s="103"/>
      <c r="N45" s="103"/>
      <c r="O45" s="103">
        <v>1</v>
      </c>
      <c r="P45" s="123"/>
    </row>
    <row r="46" spans="1:16" s="56" customFormat="1" ht="30" x14ac:dyDescent="0.25">
      <c r="A46" s="130">
        <v>6</v>
      </c>
      <c r="B46" s="134" t="s">
        <v>256</v>
      </c>
      <c r="C46" s="130"/>
      <c r="D46" s="130"/>
      <c r="E46" s="130"/>
      <c r="F46" s="131" t="s">
        <v>222</v>
      </c>
      <c r="G46" s="123"/>
      <c r="H46" s="103"/>
      <c r="I46" s="123"/>
      <c r="J46" s="123"/>
      <c r="K46" s="123"/>
      <c r="L46" s="103"/>
      <c r="M46" s="103"/>
      <c r="N46" s="103"/>
      <c r="O46" s="103"/>
      <c r="P46" s="123"/>
    </row>
    <row r="47" spans="1:16" s="56" customFormat="1" ht="30" x14ac:dyDescent="0.25">
      <c r="A47" s="123">
        <v>7</v>
      </c>
      <c r="B47" s="133" t="s">
        <v>290</v>
      </c>
      <c r="C47" s="123">
        <v>1993</v>
      </c>
      <c r="D47" s="123"/>
      <c r="E47" s="123">
        <v>1</v>
      </c>
      <c r="F47" s="122" t="s">
        <v>223</v>
      </c>
      <c r="G47" s="123">
        <v>0.3</v>
      </c>
      <c r="H47" s="103">
        <v>1</v>
      </c>
      <c r="I47" s="123"/>
      <c r="J47" s="123"/>
      <c r="K47" s="123"/>
      <c r="L47" s="103"/>
      <c r="M47" s="103">
        <v>1</v>
      </c>
      <c r="N47" s="103"/>
      <c r="O47" s="103"/>
      <c r="P47" s="123"/>
    </row>
    <row r="48" spans="1:16" s="56" customFormat="1" x14ac:dyDescent="0.25">
      <c r="A48" s="48" t="s">
        <v>198</v>
      </c>
      <c r="B48" s="113" t="s">
        <v>148</v>
      </c>
      <c r="C48" s="48"/>
      <c r="D48" s="48"/>
      <c r="E48" s="48"/>
      <c r="F48" s="48"/>
      <c r="G48" s="48"/>
      <c r="H48" s="112"/>
      <c r="I48" s="48"/>
      <c r="J48" s="48"/>
      <c r="K48" s="48"/>
      <c r="L48" s="112"/>
      <c r="M48" s="112"/>
      <c r="N48" s="112"/>
      <c r="O48" s="112"/>
      <c r="P48" s="48"/>
    </row>
    <row r="49" spans="1:16" s="56" customFormat="1" ht="30.75" customHeight="1" x14ac:dyDescent="0.25">
      <c r="A49" s="123">
        <v>1</v>
      </c>
      <c r="B49" s="133" t="s">
        <v>232</v>
      </c>
      <c r="C49" s="127" t="s">
        <v>233</v>
      </c>
      <c r="D49" s="123">
        <v>1</v>
      </c>
      <c r="E49" s="123"/>
      <c r="F49" s="122" t="s">
        <v>77</v>
      </c>
      <c r="G49" s="128">
        <v>1</v>
      </c>
      <c r="H49" s="103"/>
      <c r="I49" s="123"/>
      <c r="J49" s="123"/>
      <c r="K49" s="123">
        <v>1</v>
      </c>
      <c r="L49" s="103"/>
      <c r="M49" s="103"/>
      <c r="N49" s="103"/>
      <c r="O49" s="103">
        <v>1</v>
      </c>
      <c r="P49" s="123">
        <v>1</v>
      </c>
    </row>
    <row r="50" spans="1:16" s="56" customFormat="1" ht="30" x14ac:dyDescent="0.25">
      <c r="A50" s="123">
        <v>2</v>
      </c>
      <c r="B50" s="147" t="s">
        <v>326</v>
      </c>
      <c r="C50" s="102">
        <v>34753</v>
      </c>
      <c r="D50" s="123">
        <v>1</v>
      </c>
      <c r="E50" s="123"/>
      <c r="F50" s="122" t="s">
        <v>218</v>
      </c>
      <c r="G50" s="123">
        <v>0.3</v>
      </c>
      <c r="H50" s="103">
        <v>1</v>
      </c>
      <c r="I50" s="123"/>
      <c r="J50" s="123"/>
      <c r="K50" s="123"/>
      <c r="L50" s="103"/>
      <c r="M50" s="103"/>
      <c r="N50" s="103">
        <v>1</v>
      </c>
      <c r="O50" s="103"/>
      <c r="P50" s="123"/>
    </row>
    <row r="51" spans="1:16" s="56" customFormat="1" ht="30" x14ac:dyDescent="0.25">
      <c r="A51" s="123">
        <v>3</v>
      </c>
      <c r="B51" s="133" t="s">
        <v>262</v>
      </c>
      <c r="C51" s="102">
        <v>32673</v>
      </c>
      <c r="D51" s="123">
        <v>1</v>
      </c>
      <c r="E51" s="123"/>
      <c r="F51" s="122" t="s">
        <v>219</v>
      </c>
      <c r="G51" s="123">
        <v>0.3</v>
      </c>
      <c r="H51" s="103">
        <v>1</v>
      </c>
      <c r="I51" s="123"/>
      <c r="J51" s="123"/>
      <c r="K51" s="123"/>
      <c r="L51" s="103"/>
      <c r="M51" s="103"/>
      <c r="N51" s="103"/>
      <c r="O51" s="103">
        <v>1</v>
      </c>
      <c r="P51" s="123"/>
    </row>
    <row r="52" spans="1:16" s="56" customFormat="1" ht="30" x14ac:dyDescent="0.25">
      <c r="A52" s="123">
        <v>4</v>
      </c>
      <c r="B52" s="133" t="s">
        <v>283</v>
      </c>
      <c r="C52" s="123">
        <v>1955</v>
      </c>
      <c r="D52" s="123"/>
      <c r="E52" s="123"/>
      <c r="F52" s="122" t="s">
        <v>220</v>
      </c>
      <c r="G52" s="123">
        <v>0.3</v>
      </c>
      <c r="H52" s="103"/>
      <c r="I52" s="123"/>
      <c r="J52" s="123"/>
      <c r="K52" s="123">
        <v>1</v>
      </c>
      <c r="L52" s="103"/>
      <c r="M52" s="103"/>
      <c r="N52" s="103"/>
      <c r="O52" s="103">
        <v>1</v>
      </c>
      <c r="P52" s="123">
        <v>1</v>
      </c>
    </row>
    <row r="53" spans="1:16" s="56" customFormat="1" ht="30" x14ac:dyDescent="0.25">
      <c r="A53" s="123">
        <v>5</v>
      </c>
      <c r="B53" s="140" t="s">
        <v>331</v>
      </c>
      <c r="C53" s="123">
        <v>1979</v>
      </c>
      <c r="D53" s="123">
        <v>1</v>
      </c>
      <c r="E53" s="123"/>
      <c r="F53" s="122" t="s">
        <v>221</v>
      </c>
      <c r="G53" s="123">
        <v>0.3</v>
      </c>
      <c r="H53" s="103"/>
      <c r="I53" s="123">
        <v>1</v>
      </c>
      <c r="J53" s="123"/>
      <c r="K53" s="123"/>
      <c r="L53" s="103"/>
      <c r="M53" s="103"/>
      <c r="N53" s="103"/>
      <c r="O53" s="103">
        <v>1</v>
      </c>
      <c r="P53" s="123"/>
    </row>
    <row r="54" spans="1:16" s="56" customFormat="1" ht="30" x14ac:dyDescent="0.25">
      <c r="A54" s="130">
        <v>6</v>
      </c>
      <c r="B54" s="134" t="s">
        <v>256</v>
      </c>
      <c r="C54" s="130"/>
      <c r="D54" s="130"/>
      <c r="E54" s="130"/>
      <c r="F54" s="131" t="s">
        <v>222</v>
      </c>
      <c r="G54" s="123"/>
      <c r="H54" s="103"/>
      <c r="I54" s="123"/>
      <c r="J54" s="123"/>
      <c r="K54" s="123"/>
      <c r="L54" s="103"/>
      <c r="M54" s="103"/>
      <c r="N54" s="103"/>
      <c r="O54" s="103"/>
      <c r="P54" s="123"/>
    </row>
    <row r="55" spans="1:16" s="56" customFormat="1" ht="30" x14ac:dyDescent="0.25">
      <c r="A55" s="123">
        <v>7</v>
      </c>
      <c r="B55" s="133" t="s">
        <v>291</v>
      </c>
      <c r="C55" s="123">
        <v>2002</v>
      </c>
      <c r="D55" s="123"/>
      <c r="E55" s="123">
        <v>1</v>
      </c>
      <c r="F55" s="122" t="s">
        <v>223</v>
      </c>
      <c r="G55" s="123">
        <v>0.3</v>
      </c>
      <c r="H55" s="103">
        <v>1</v>
      </c>
      <c r="I55" s="123"/>
      <c r="J55" s="123"/>
      <c r="K55" s="123"/>
      <c r="L55" s="103"/>
      <c r="M55" s="103">
        <v>1</v>
      </c>
      <c r="N55" s="103"/>
      <c r="O55" s="103"/>
      <c r="P55" s="123"/>
    </row>
    <row r="56" spans="1:16" s="56" customFormat="1" x14ac:dyDescent="0.25">
      <c r="A56" s="48" t="s">
        <v>199</v>
      </c>
      <c r="B56" s="113" t="s">
        <v>154</v>
      </c>
      <c r="C56" s="48"/>
      <c r="D56" s="48"/>
      <c r="E56" s="48"/>
      <c r="F56" s="48"/>
      <c r="G56" s="48"/>
      <c r="H56" s="112"/>
      <c r="I56" s="48"/>
      <c r="J56" s="48"/>
      <c r="K56" s="48"/>
      <c r="L56" s="112"/>
      <c r="M56" s="112"/>
      <c r="N56" s="112"/>
      <c r="O56" s="112"/>
      <c r="P56" s="48"/>
    </row>
    <row r="57" spans="1:16" s="56" customFormat="1" ht="22.5" customHeight="1" x14ac:dyDescent="0.25">
      <c r="A57" s="123">
        <v>1</v>
      </c>
      <c r="B57" s="133" t="s">
        <v>234</v>
      </c>
      <c r="C57" s="102">
        <v>24431</v>
      </c>
      <c r="D57" s="123">
        <v>1</v>
      </c>
      <c r="E57" s="123"/>
      <c r="F57" s="122" t="s">
        <v>77</v>
      </c>
      <c r="G57" s="128">
        <v>1</v>
      </c>
      <c r="H57" s="103"/>
      <c r="I57" s="123"/>
      <c r="J57" s="123"/>
      <c r="K57" s="123">
        <v>1</v>
      </c>
      <c r="L57" s="103"/>
      <c r="M57" s="103"/>
      <c r="N57" s="103"/>
      <c r="O57" s="103">
        <v>1</v>
      </c>
      <c r="P57" s="123">
        <v>1</v>
      </c>
    </row>
    <row r="58" spans="1:16" s="56" customFormat="1" ht="30" x14ac:dyDescent="0.25">
      <c r="A58" s="123">
        <v>2</v>
      </c>
      <c r="B58" s="147" t="s">
        <v>327</v>
      </c>
      <c r="C58" s="102">
        <v>32665</v>
      </c>
      <c r="D58" s="123">
        <v>1</v>
      </c>
      <c r="E58" s="123"/>
      <c r="F58" s="122" t="s">
        <v>218</v>
      </c>
      <c r="G58" s="123">
        <v>0.3</v>
      </c>
      <c r="H58" s="103">
        <v>1</v>
      </c>
      <c r="I58" s="123"/>
      <c r="J58" s="123"/>
      <c r="K58" s="123"/>
      <c r="L58" s="103"/>
      <c r="M58" s="103"/>
      <c r="N58" s="103">
        <v>1</v>
      </c>
      <c r="O58" s="103"/>
      <c r="P58" s="123"/>
    </row>
    <row r="59" spans="1:16" s="56" customFormat="1" ht="30" x14ac:dyDescent="0.25">
      <c r="A59" s="123">
        <v>3</v>
      </c>
      <c r="B59" s="133" t="s">
        <v>263</v>
      </c>
      <c r="C59" s="102">
        <v>33435</v>
      </c>
      <c r="D59" s="123">
        <v>1</v>
      </c>
      <c r="E59" s="123"/>
      <c r="F59" s="122" t="s">
        <v>219</v>
      </c>
      <c r="G59" s="123">
        <v>0.3</v>
      </c>
      <c r="H59" s="103">
        <v>1</v>
      </c>
      <c r="I59" s="123"/>
      <c r="J59" s="123"/>
      <c r="K59" s="123"/>
      <c r="L59" s="103"/>
      <c r="M59" s="103"/>
      <c r="N59" s="103"/>
      <c r="O59" s="103">
        <v>1</v>
      </c>
      <c r="P59" s="123"/>
    </row>
    <row r="60" spans="1:16" s="56" customFormat="1" ht="30" x14ac:dyDescent="0.25">
      <c r="A60" s="123">
        <v>4</v>
      </c>
      <c r="B60" s="133" t="s">
        <v>284</v>
      </c>
      <c r="C60" s="123">
        <v>1953</v>
      </c>
      <c r="D60" s="123"/>
      <c r="E60" s="123"/>
      <c r="F60" s="122" t="s">
        <v>220</v>
      </c>
      <c r="G60" s="123">
        <v>0.3</v>
      </c>
      <c r="H60" s="103"/>
      <c r="I60" s="123"/>
      <c r="J60" s="123"/>
      <c r="K60" s="123">
        <v>1</v>
      </c>
      <c r="L60" s="103"/>
      <c r="M60" s="103"/>
      <c r="N60" s="103"/>
      <c r="O60" s="103">
        <v>1</v>
      </c>
      <c r="P60" s="123">
        <v>1</v>
      </c>
    </row>
    <row r="61" spans="1:16" s="56" customFormat="1" ht="30" x14ac:dyDescent="0.25">
      <c r="A61" s="130">
        <v>5</v>
      </c>
      <c r="B61" s="134" t="s">
        <v>256</v>
      </c>
      <c r="C61" s="130"/>
      <c r="D61" s="130"/>
      <c r="E61" s="130"/>
      <c r="F61" s="131" t="s">
        <v>221</v>
      </c>
      <c r="G61" s="123"/>
      <c r="H61" s="103"/>
      <c r="I61" s="123"/>
      <c r="J61" s="123"/>
      <c r="K61" s="123"/>
      <c r="L61" s="103"/>
      <c r="M61" s="103"/>
      <c r="N61" s="103"/>
      <c r="O61" s="103"/>
      <c r="P61" s="123"/>
    </row>
    <row r="62" spans="1:16" s="56" customFormat="1" ht="30" x14ac:dyDescent="0.25">
      <c r="A62" s="123">
        <v>6</v>
      </c>
      <c r="B62" s="140" t="s">
        <v>308</v>
      </c>
      <c r="C62" s="102">
        <v>25797</v>
      </c>
      <c r="D62" s="123">
        <v>1</v>
      </c>
      <c r="E62" s="123"/>
      <c r="F62" s="122" t="s">
        <v>222</v>
      </c>
      <c r="G62" s="123">
        <v>0.3</v>
      </c>
      <c r="H62" s="103"/>
      <c r="I62" s="123"/>
      <c r="J62" s="123">
        <v>1</v>
      </c>
      <c r="K62" s="123"/>
      <c r="L62" s="103"/>
      <c r="M62" s="103"/>
      <c r="N62" s="103"/>
      <c r="O62" s="103">
        <v>1</v>
      </c>
      <c r="P62" s="123"/>
    </row>
    <row r="63" spans="1:16" s="56" customFormat="1" ht="30" x14ac:dyDescent="0.25">
      <c r="A63" s="123">
        <v>7</v>
      </c>
      <c r="B63" s="133" t="s">
        <v>292</v>
      </c>
      <c r="C63" s="123">
        <v>1996</v>
      </c>
      <c r="D63" s="123"/>
      <c r="E63" s="123">
        <v>1</v>
      </c>
      <c r="F63" s="122" t="s">
        <v>223</v>
      </c>
      <c r="G63" s="123">
        <v>0.3</v>
      </c>
      <c r="H63" s="103">
        <v>1</v>
      </c>
      <c r="I63" s="123"/>
      <c r="J63" s="123"/>
      <c r="K63" s="123"/>
      <c r="L63" s="103"/>
      <c r="M63" s="103">
        <v>1</v>
      </c>
      <c r="N63" s="103"/>
      <c r="O63" s="103"/>
      <c r="P63" s="123"/>
    </row>
    <row r="64" spans="1:16" s="56" customFormat="1" x14ac:dyDescent="0.25">
      <c r="A64" s="48" t="s">
        <v>200</v>
      </c>
      <c r="B64" s="113" t="s">
        <v>158</v>
      </c>
      <c r="C64" s="48"/>
      <c r="D64" s="48"/>
      <c r="E64" s="48"/>
      <c r="F64" s="48"/>
      <c r="G64" s="48"/>
      <c r="H64" s="112"/>
      <c r="I64" s="48"/>
      <c r="J64" s="48"/>
      <c r="K64" s="48"/>
      <c r="L64" s="112"/>
      <c r="M64" s="112"/>
      <c r="N64" s="112"/>
      <c r="O64" s="112"/>
      <c r="P64" s="48"/>
    </row>
    <row r="65" spans="1:16" s="56" customFormat="1" x14ac:dyDescent="0.25">
      <c r="A65" s="123">
        <v>1</v>
      </c>
      <c r="B65" s="133" t="s">
        <v>235</v>
      </c>
      <c r="C65" s="102">
        <v>23996</v>
      </c>
      <c r="D65" s="123">
        <v>1</v>
      </c>
      <c r="E65" s="123"/>
      <c r="F65" s="122" t="s">
        <v>77</v>
      </c>
      <c r="G65" s="123">
        <f>0.9+0.3</f>
        <v>1.2</v>
      </c>
      <c r="H65" s="103"/>
      <c r="I65" s="123"/>
      <c r="J65" s="123"/>
      <c r="K65" s="123">
        <v>1</v>
      </c>
      <c r="L65" s="103"/>
      <c r="M65" s="103"/>
      <c r="N65" s="103"/>
      <c r="O65" s="103">
        <v>1</v>
      </c>
      <c r="P65" s="123">
        <v>1</v>
      </c>
    </row>
    <row r="66" spans="1:16" s="56" customFormat="1" ht="30" x14ac:dyDescent="0.25">
      <c r="A66" s="123">
        <v>2</v>
      </c>
      <c r="B66" s="140" t="s">
        <v>328</v>
      </c>
      <c r="C66" s="102">
        <v>32797</v>
      </c>
      <c r="D66" s="123"/>
      <c r="E66" s="123"/>
      <c r="F66" s="122" t="s">
        <v>218</v>
      </c>
      <c r="G66" s="123">
        <v>0.3</v>
      </c>
      <c r="H66" s="103">
        <v>1</v>
      </c>
      <c r="I66" s="123"/>
      <c r="J66" s="123"/>
      <c r="K66" s="123"/>
      <c r="L66" s="103"/>
      <c r="M66" s="103"/>
      <c r="N66" s="103">
        <v>1</v>
      </c>
      <c r="O66" s="103"/>
      <c r="P66" s="123"/>
    </row>
    <row r="67" spans="1:16" s="56" customFormat="1" ht="30" x14ac:dyDescent="0.25">
      <c r="A67" s="130">
        <v>3</v>
      </c>
      <c r="B67" s="134" t="s">
        <v>256</v>
      </c>
      <c r="C67" s="130"/>
      <c r="D67" s="130"/>
      <c r="E67" s="130"/>
      <c r="F67" s="131" t="s">
        <v>219</v>
      </c>
      <c r="G67" s="123"/>
      <c r="H67" s="103"/>
      <c r="I67" s="123"/>
      <c r="J67" s="123"/>
      <c r="K67" s="123"/>
      <c r="L67" s="103"/>
      <c r="M67" s="103"/>
      <c r="N67" s="103"/>
      <c r="O67" s="103"/>
      <c r="P67" s="123"/>
    </row>
    <row r="68" spans="1:16" s="56" customFormat="1" ht="30" x14ac:dyDescent="0.25">
      <c r="A68" s="123"/>
      <c r="B68" s="134" t="s">
        <v>256</v>
      </c>
      <c r="C68" s="123"/>
      <c r="D68" s="123"/>
      <c r="E68" s="123"/>
      <c r="F68" s="131" t="s">
        <v>220</v>
      </c>
      <c r="G68" s="123"/>
      <c r="H68" s="103"/>
      <c r="I68" s="123"/>
      <c r="J68" s="123"/>
      <c r="K68" s="123"/>
      <c r="L68" s="103"/>
      <c r="M68" s="103"/>
      <c r="N68" s="103"/>
      <c r="O68" s="103"/>
      <c r="P68" s="123"/>
    </row>
    <row r="69" spans="1:16" s="56" customFormat="1" ht="30" x14ac:dyDescent="0.25">
      <c r="A69" s="123">
        <v>5</v>
      </c>
      <c r="B69" s="140" t="s">
        <v>332</v>
      </c>
      <c r="C69" s="123">
        <v>1963</v>
      </c>
      <c r="D69" s="123">
        <v>1</v>
      </c>
      <c r="E69" s="123"/>
      <c r="F69" s="122" t="s">
        <v>221</v>
      </c>
      <c r="G69" s="123">
        <v>0.3</v>
      </c>
      <c r="H69" s="103"/>
      <c r="I69" s="123"/>
      <c r="J69" s="123"/>
      <c r="K69" s="123">
        <v>1</v>
      </c>
      <c r="L69" s="103"/>
      <c r="M69" s="103"/>
      <c r="N69" s="103"/>
      <c r="O69" s="103">
        <v>1</v>
      </c>
      <c r="P69" s="123"/>
    </row>
    <row r="70" spans="1:16" s="56" customFormat="1" ht="30" x14ac:dyDescent="0.25">
      <c r="A70" s="123">
        <v>6</v>
      </c>
      <c r="B70" s="140" t="s">
        <v>309</v>
      </c>
      <c r="C70" s="123"/>
      <c r="D70" s="123"/>
      <c r="E70" s="123">
        <v>1</v>
      </c>
      <c r="F70" s="122" t="s">
        <v>222</v>
      </c>
      <c r="G70" s="123">
        <v>0.3</v>
      </c>
      <c r="H70" s="103"/>
      <c r="I70" s="123"/>
      <c r="J70" s="123"/>
      <c r="K70" s="123">
        <v>1</v>
      </c>
      <c r="L70" s="103"/>
      <c r="M70" s="103"/>
      <c r="N70" s="103"/>
      <c r="O70" s="103">
        <v>1</v>
      </c>
      <c r="P70" s="123"/>
    </row>
    <row r="71" spans="1:16" s="56" customFormat="1" ht="30" x14ac:dyDescent="0.25">
      <c r="A71" s="123">
        <v>7</v>
      </c>
      <c r="B71" s="133" t="s">
        <v>293</v>
      </c>
      <c r="C71" s="123">
        <v>2004</v>
      </c>
      <c r="D71" s="123"/>
      <c r="E71" s="123"/>
      <c r="F71" s="122" t="s">
        <v>223</v>
      </c>
      <c r="G71" s="123">
        <v>0.3</v>
      </c>
      <c r="H71" s="103">
        <v>1</v>
      </c>
      <c r="I71" s="123"/>
      <c r="J71" s="123"/>
      <c r="K71" s="123"/>
      <c r="L71" s="103"/>
      <c r="M71" s="103"/>
      <c r="N71" s="103"/>
      <c r="O71" s="103">
        <v>1</v>
      </c>
      <c r="P71" s="123"/>
    </row>
    <row r="72" spans="1:16" s="56" customFormat="1" x14ac:dyDescent="0.25">
      <c r="A72" s="48" t="s">
        <v>201</v>
      </c>
      <c r="B72" s="113" t="s">
        <v>162</v>
      </c>
      <c r="C72" s="48"/>
      <c r="D72" s="48"/>
      <c r="E72" s="48"/>
      <c r="F72" s="48"/>
      <c r="G72" s="48"/>
      <c r="H72" s="112"/>
      <c r="I72" s="48"/>
      <c r="J72" s="48"/>
      <c r="K72" s="48"/>
      <c r="L72" s="112"/>
      <c r="M72" s="112"/>
      <c r="N72" s="112"/>
      <c r="O72" s="112"/>
      <c r="P72" s="48"/>
    </row>
    <row r="73" spans="1:16" s="56" customFormat="1" ht="30" x14ac:dyDescent="0.25">
      <c r="A73" s="123">
        <v>1</v>
      </c>
      <c r="B73" s="148" t="s">
        <v>329</v>
      </c>
      <c r="C73" s="102">
        <v>26934</v>
      </c>
      <c r="D73" s="123"/>
      <c r="E73" s="123"/>
      <c r="F73" s="122" t="s">
        <v>218</v>
      </c>
      <c r="G73" s="123">
        <v>0.3</v>
      </c>
      <c r="H73" s="103"/>
      <c r="I73" s="123"/>
      <c r="J73" s="123">
        <v>1</v>
      </c>
      <c r="K73" s="123"/>
      <c r="L73" s="103"/>
      <c r="M73" s="103"/>
      <c r="N73" s="103">
        <v>1</v>
      </c>
      <c r="O73" s="103"/>
      <c r="P73" s="123"/>
    </row>
    <row r="74" spans="1:16" s="56" customFormat="1" ht="30" x14ac:dyDescent="0.25">
      <c r="A74" s="130">
        <v>2</v>
      </c>
      <c r="B74" s="134" t="s">
        <v>256</v>
      </c>
      <c r="C74" s="130"/>
      <c r="D74" s="130"/>
      <c r="E74" s="130"/>
      <c r="F74" s="131" t="s">
        <v>219</v>
      </c>
      <c r="G74" s="123"/>
      <c r="H74" s="103"/>
      <c r="I74" s="123"/>
      <c r="J74" s="123"/>
      <c r="K74" s="123"/>
      <c r="L74" s="103"/>
      <c r="M74" s="103"/>
      <c r="N74" s="103"/>
      <c r="O74" s="103"/>
      <c r="P74" s="123"/>
    </row>
    <row r="75" spans="1:16" s="56" customFormat="1" ht="30" x14ac:dyDescent="0.25">
      <c r="A75" s="123">
        <v>3</v>
      </c>
      <c r="B75" s="133" t="s">
        <v>285</v>
      </c>
      <c r="C75" s="123">
        <v>1952</v>
      </c>
      <c r="D75" s="123"/>
      <c r="E75" s="123"/>
      <c r="F75" s="122" t="s">
        <v>220</v>
      </c>
      <c r="G75" s="123">
        <v>0.3</v>
      </c>
      <c r="H75" s="103"/>
      <c r="I75" s="123"/>
      <c r="J75" s="123"/>
      <c r="K75" s="123">
        <v>1</v>
      </c>
      <c r="L75" s="103"/>
      <c r="M75" s="103"/>
      <c r="N75" s="103"/>
      <c r="O75" s="103">
        <v>1</v>
      </c>
      <c r="P75" s="123">
        <v>1</v>
      </c>
    </row>
    <row r="76" spans="1:16" s="56" customFormat="1" ht="30" x14ac:dyDescent="0.25">
      <c r="A76" s="130">
        <v>4</v>
      </c>
      <c r="B76" s="134" t="s">
        <v>256</v>
      </c>
      <c r="C76" s="130"/>
      <c r="D76" s="130"/>
      <c r="E76" s="130"/>
      <c r="F76" s="131" t="s">
        <v>221</v>
      </c>
      <c r="G76" s="123"/>
      <c r="H76" s="103"/>
      <c r="I76" s="123"/>
      <c r="J76" s="123"/>
      <c r="K76" s="123"/>
      <c r="L76" s="103"/>
      <c r="M76" s="103"/>
      <c r="N76" s="103"/>
      <c r="O76" s="103"/>
      <c r="P76" s="123"/>
    </row>
    <row r="77" spans="1:16" s="56" customFormat="1" ht="30" x14ac:dyDescent="0.25">
      <c r="A77" s="123">
        <v>5</v>
      </c>
      <c r="B77" s="133" t="s">
        <v>310</v>
      </c>
      <c r="C77" s="184" t="s">
        <v>376</v>
      </c>
      <c r="D77" s="123"/>
      <c r="E77" s="123"/>
      <c r="F77" s="122" t="s">
        <v>222</v>
      </c>
      <c r="G77" s="123">
        <v>0.3</v>
      </c>
      <c r="H77" s="103"/>
      <c r="I77" s="123"/>
      <c r="J77" s="123"/>
      <c r="K77" s="123">
        <v>1</v>
      </c>
      <c r="L77" s="103"/>
      <c r="M77" s="103"/>
      <c r="N77" s="103"/>
      <c r="O77" s="103">
        <v>1</v>
      </c>
      <c r="P77" s="123">
        <v>1</v>
      </c>
    </row>
    <row r="78" spans="1:16" s="56" customFormat="1" ht="30" x14ac:dyDescent="0.25">
      <c r="A78" s="123">
        <v>6</v>
      </c>
      <c r="B78" s="133" t="s">
        <v>294</v>
      </c>
      <c r="C78" s="123">
        <v>2002</v>
      </c>
      <c r="D78" s="123">
        <v>1</v>
      </c>
      <c r="E78" s="123"/>
      <c r="F78" s="122" t="s">
        <v>223</v>
      </c>
      <c r="G78" s="123">
        <v>0.3</v>
      </c>
      <c r="H78" s="103">
        <v>1</v>
      </c>
      <c r="I78" s="123"/>
      <c r="J78" s="123"/>
      <c r="K78" s="123"/>
      <c r="L78" s="103"/>
      <c r="M78" s="103"/>
      <c r="N78" s="103"/>
      <c r="O78" s="103">
        <v>1</v>
      </c>
      <c r="P78" s="123"/>
    </row>
    <row r="79" spans="1:16" s="56" customFormat="1" ht="22.5" customHeight="1" x14ac:dyDescent="0.25">
      <c r="A79" s="48" t="s">
        <v>202</v>
      </c>
      <c r="B79" s="113" t="s">
        <v>107</v>
      </c>
      <c r="C79" s="48"/>
      <c r="D79" s="48"/>
      <c r="E79" s="48"/>
      <c r="F79" s="48"/>
      <c r="G79" s="48"/>
      <c r="H79" s="112"/>
      <c r="I79" s="48"/>
      <c r="J79" s="48"/>
      <c r="K79" s="48"/>
      <c r="L79" s="112"/>
      <c r="M79" s="112"/>
      <c r="N79" s="112"/>
      <c r="O79" s="112"/>
      <c r="P79" s="48"/>
    </row>
    <row r="80" spans="1:16" s="56" customFormat="1" x14ac:dyDescent="0.25">
      <c r="A80" s="123">
        <v>1</v>
      </c>
      <c r="B80" s="133" t="s">
        <v>236</v>
      </c>
      <c r="C80" s="127" t="s">
        <v>237</v>
      </c>
      <c r="D80" s="123"/>
      <c r="E80" s="123"/>
      <c r="F80" s="122" t="s">
        <v>77</v>
      </c>
      <c r="G80" s="123">
        <v>0.9</v>
      </c>
      <c r="H80" s="103"/>
      <c r="I80" s="123"/>
      <c r="J80" s="123">
        <v>1</v>
      </c>
      <c r="K80" s="123"/>
      <c r="L80" s="103"/>
      <c r="M80" s="103"/>
      <c r="N80" s="103"/>
      <c r="O80" s="103">
        <v>1</v>
      </c>
      <c r="P80" s="123"/>
    </row>
    <row r="81" spans="1:16" s="153" customFormat="1" ht="30" x14ac:dyDescent="0.25">
      <c r="A81" s="103">
        <v>2</v>
      </c>
      <c r="B81" s="87" t="s">
        <v>318</v>
      </c>
      <c r="C81" s="114">
        <v>23331</v>
      </c>
      <c r="D81" s="103">
        <v>1</v>
      </c>
      <c r="E81" s="103"/>
      <c r="F81" s="152" t="s">
        <v>218</v>
      </c>
      <c r="G81" s="103">
        <v>0.3</v>
      </c>
      <c r="H81" s="103"/>
      <c r="I81" s="103"/>
      <c r="J81" s="103"/>
      <c r="K81" s="103">
        <v>1</v>
      </c>
      <c r="L81" s="103"/>
      <c r="M81" s="103"/>
      <c r="N81" s="103"/>
      <c r="O81" s="103">
        <v>1</v>
      </c>
      <c r="P81" s="103"/>
    </row>
    <row r="82" spans="1:16" s="56" customFormat="1" ht="30" x14ac:dyDescent="0.25">
      <c r="A82" s="123">
        <v>3</v>
      </c>
      <c r="B82" s="133" t="s">
        <v>264</v>
      </c>
      <c r="C82" s="129">
        <v>26665</v>
      </c>
      <c r="D82" s="123">
        <v>1</v>
      </c>
      <c r="E82" s="123"/>
      <c r="F82" s="122" t="s">
        <v>219</v>
      </c>
      <c r="G82" s="123">
        <v>0.3</v>
      </c>
      <c r="H82" s="103"/>
      <c r="I82" s="123"/>
      <c r="J82" s="123">
        <v>1</v>
      </c>
      <c r="K82" s="123"/>
      <c r="L82" s="103"/>
      <c r="M82" s="103"/>
      <c r="N82" s="103"/>
      <c r="O82" s="103">
        <v>1</v>
      </c>
      <c r="P82" s="123"/>
    </row>
    <row r="83" spans="1:16" s="56" customFormat="1" ht="30" x14ac:dyDescent="0.25">
      <c r="A83" s="123">
        <v>4</v>
      </c>
      <c r="B83" s="133" t="s">
        <v>274</v>
      </c>
      <c r="C83" s="123">
        <v>1957</v>
      </c>
      <c r="D83" s="123"/>
      <c r="E83" s="123">
        <v>1</v>
      </c>
      <c r="F83" s="122" t="s">
        <v>220</v>
      </c>
      <c r="G83" s="123">
        <v>0.3</v>
      </c>
      <c r="H83" s="103"/>
      <c r="I83" s="123"/>
      <c r="J83" s="123"/>
      <c r="K83" s="123">
        <v>1</v>
      </c>
      <c r="L83" s="103"/>
      <c r="M83" s="103"/>
      <c r="N83" s="103"/>
      <c r="O83" s="103">
        <v>1</v>
      </c>
      <c r="P83" s="123">
        <v>1</v>
      </c>
    </row>
    <row r="84" spans="1:16" s="56" customFormat="1" ht="30" x14ac:dyDescent="0.25">
      <c r="A84" s="123">
        <v>5</v>
      </c>
      <c r="B84" s="149" t="s">
        <v>333</v>
      </c>
      <c r="C84" s="123">
        <v>1971</v>
      </c>
      <c r="D84" s="123">
        <v>1</v>
      </c>
      <c r="E84" s="123"/>
      <c r="F84" s="122" t="s">
        <v>221</v>
      </c>
      <c r="G84" s="123">
        <v>0.3</v>
      </c>
      <c r="H84" s="103"/>
      <c r="I84" s="123"/>
      <c r="J84" s="123">
        <v>1</v>
      </c>
      <c r="K84" s="123"/>
      <c r="L84" s="103"/>
      <c r="M84" s="103"/>
      <c r="N84" s="103"/>
      <c r="O84" s="103">
        <v>1</v>
      </c>
      <c r="P84" s="123"/>
    </row>
    <row r="85" spans="1:16" s="56" customFormat="1" ht="30" x14ac:dyDescent="0.25">
      <c r="A85" s="123">
        <v>6</v>
      </c>
      <c r="B85" s="133" t="s">
        <v>305</v>
      </c>
      <c r="C85" s="102">
        <v>21402</v>
      </c>
      <c r="D85" s="123">
        <v>1</v>
      </c>
      <c r="E85" s="123"/>
      <c r="F85" s="122" t="s">
        <v>222</v>
      </c>
      <c r="G85" s="123">
        <v>0.3</v>
      </c>
      <c r="H85" s="103"/>
      <c r="I85" s="123"/>
      <c r="J85" s="123"/>
      <c r="K85" s="123">
        <v>1</v>
      </c>
      <c r="L85" s="103"/>
      <c r="M85" s="103"/>
      <c r="N85" s="103"/>
      <c r="O85" s="103">
        <v>1</v>
      </c>
      <c r="P85" s="123">
        <v>1</v>
      </c>
    </row>
    <row r="86" spans="1:16" s="56" customFormat="1" ht="30" x14ac:dyDescent="0.25">
      <c r="A86" s="123">
        <v>7</v>
      </c>
      <c r="B86" s="133" t="s">
        <v>295</v>
      </c>
      <c r="C86" s="123">
        <v>1993</v>
      </c>
      <c r="D86" s="123"/>
      <c r="E86" s="123">
        <v>1</v>
      </c>
      <c r="F86" s="122" t="s">
        <v>223</v>
      </c>
      <c r="G86" s="123">
        <v>0.3</v>
      </c>
      <c r="H86" s="103">
        <v>1</v>
      </c>
      <c r="I86" s="123"/>
      <c r="J86" s="123"/>
      <c r="K86" s="123"/>
      <c r="L86" s="103"/>
      <c r="M86" s="103"/>
      <c r="N86" s="103">
        <v>1</v>
      </c>
      <c r="O86" s="103"/>
      <c r="P86" s="123"/>
    </row>
    <row r="87" spans="1:16" s="56" customFormat="1" x14ac:dyDescent="0.25">
      <c r="A87" s="48" t="s">
        <v>203</v>
      </c>
      <c r="B87" s="113" t="s">
        <v>108</v>
      </c>
      <c r="C87" s="48"/>
      <c r="D87" s="48"/>
      <c r="E87" s="48"/>
      <c r="F87" s="48"/>
      <c r="G87" s="48"/>
      <c r="H87" s="112"/>
      <c r="I87" s="48"/>
      <c r="J87" s="48"/>
      <c r="K87" s="48"/>
      <c r="L87" s="112"/>
      <c r="M87" s="112"/>
      <c r="N87" s="112"/>
      <c r="O87" s="112"/>
      <c r="P87" s="48"/>
    </row>
    <row r="88" spans="1:16" s="56" customFormat="1" x14ac:dyDescent="0.25">
      <c r="A88" s="123">
        <v>1</v>
      </c>
      <c r="B88" s="133" t="s">
        <v>238</v>
      </c>
      <c r="C88" s="102">
        <v>22538</v>
      </c>
      <c r="D88" s="123"/>
      <c r="E88" s="123"/>
      <c r="F88" s="122" t="s">
        <v>77</v>
      </c>
      <c r="G88" s="123">
        <v>0.9</v>
      </c>
      <c r="H88" s="103"/>
      <c r="I88" s="123"/>
      <c r="J88" s="123"/>
      <c r="K88" s="123">
        <v>1</v>
      </c>
      <c r="L88" s="103"/>
      <c r="M88" s="103"/>
      <c r="N88" s="103"/>
      <c r="O88" s="103">
        <v>1</v>
      </c>
      <c r="P88" s="123">
        <v>1</v>
      </c>
    </row>
    <row r="89" spans="1:16" s="56" customFormat="1" ht="30" x14ac:dyDescent="0.25">
      <c r="A89" s="123">
        <v>2</v>
      </c>
      <c r="B89" s="133" t="s">
        <v>319</v>
      </c>
      <c r="C89" s="102">
        <v>32318</v>
      </c>
      <c r="D89" s="123">
        <v>1</v>
      </c>
      <c r="E89" s="123"/>
      <c r="F89" s="122" t="s">
        <v>218</v>
      </c>
      <c r="G89" s="123">
        <v>0.3</v>
      </c>
      <c r="H89" s="103">
        <v>1</v>
      </c>
      <c r="I89" s="123"/>
      <c r="J89" s="123"/>
      <c r="K89" s="123"/>
      <c r="L89" s="103"/>
      <c r="M89" s="103"/>
      <c r="N89" s="103">
        <v>1</v>
      </c>
      <c r="O89" s="103"/>
      <c r="P89" s="123"/>
    </row>
    <row r="90" spans="1:16" s="56" customFormat="1" ht="30" x14ac:dyDescent="0.25">
      <c r="A90" s="123">
        <v>3</v>
      </c>
      <c r="B90" s="135" t="s">
        <v>265</v>
      </c>
      <c r="C90" s="129">
        <v>31613</v>
      </c>
      <c r="D90" s="123">
        <v>1</v>
      </c>
      <c r="E90" s="123"/>
      <c r="F90" s="122" t="s">
        <v>219</v>
      </c>
      <c r="G90" s="123">
        <v>0.3</v>
      </c>
      <c r="H90" s="103"/>
      <c r="I90" s="123"/>
      <c r="J90" s="123"/>
      <c r="K90" s="123">
        <v>1</v>
      </c>
      <c r="L90" s="103"/>
      <c r="M90" s="103"/>
      <c r="N90" s="103"/>
      <c r="O90" s="103">
        <v>1</v>
      </c>
      <c r="P90" s="123">
        <v>1</v>
      </c>
    </row>
    <row r="91" spans="1:16" s="56" customFormat="1" ht="30" x14ac:dyDescent="0.25">
      <c r="A91" s="123">
        <v>4</v>
      </c>
      <c r="B91" s="133" t="s">
        <v>275</v>
      </c>
      <c r="C91" s="123">
        <v>1953</v>
      </c>
      <c r="D91" s="123"/>
      <c r="E91" s="123"/>
      <c r="F91" s="122" t="s">
        <v>220</v>
      </c>
      <c r="G91" s="123">
        <v>0.3</v>
      </c>
      <c r="H91" s="103"/>
      <c r="I91" s="123"/>
      <c r="J91" s="123"/>
      <c r="K91" s="123">
        <v>1</v>
      </c>
      <c r="L91" s="103"/>
      <c r="M91" s="103"/>
      <c r="N91" s="103"/>
      <c r="O91" s="103">
        <v>1</v>
      </c>
      <c r="P91" s="123">
        <v>1</v>
      </c>
    </row>
    <row r="92" spans="1:16" s="56" customFormat="1" ht="30" x14ac:dyDescent="0.25">
      <c r="A92" s="123">
        <v>5</v>
      </c>
      <c r="B92" s="144" t="s">
        <v>334</v>
      </c>
      <c r="C92" s="123">
        <v>1978</v>
      </c>
      <c r="D92" s="123">
        <v>1</v>
      </c>
      <c r="E92" s="123"/>
      <c r="F92" s="122" t="s">
        <v>221</v>
      </c>
      <c r="G92" s="123">
        <v>0.3</v>
      </c>
      <c r="H92" s="103"/>
      <c r="I92" s="123">
        <v>1</v>
      </c>
      <c r="J92" s="123"/>
      <c r="K92" s="123"/>
      <c r="L92" s="103"/>
      <c r="M92" s="103"/>
      <c r="N92" s="103"/>
      <c r="O92" s="103">
        <v>1</v>
      </c>
      <c r="P92" s="123"/>
    </row>
    <row r="93" spans="1:16" s="56" customFormat="1" ht="30" x14ac:dyDescent="0.25">
      <c r="A93" s="130">
        <v>6</v>
      </c>
      <c r="B93" s="134" t="s">
        <v>256</v>
      </c>
      <c r="C93" s="130"/>
      <c r="D93" s="130"/>
      <c r="E93" s="130"/>
      <c r="F93" s="131" t="s">
        <v>222</v>
      </c>
      <c r="G93" s="123"/>
      <c r="H93" s="103"/>
      <c r="I93" s="123"/>
      <c r="J93" s="123"/>
      <c r="K93" s="123"/>
      <c r="L93" s="103"/>
      <c r="M93" s="103"/>
      <c r="N93" s="103"/>
      <c r="O93" s="103"/>
      <c r="P93" s="123"/>
    </row>
    <row r="94" spans="1:16" s="56" customFormat="1" ht="30" x14ac:dyDescent="0.25">
      <c r="A94" s="123">
        <v>7</v>
      </c>
      <c r="B94" s="133" t="s">
        <v>296</v>
      </c>
      <c r="C94" s="123">
        <v>2003</v>
      </c>
      <c r="D94" s="123"/>
      <c r="E94" s="123"/>
      <c r="F94" s="122" t="s">
        <v>223</v>
      </c>
      <c r="G94" s="123">
        <v>0.3</v>
      </c>
      <c r="H94" s="103">
        <v>1</v>
      </c>
      <c r="I94" s="123"/>
      <c r="J94" s="123"/>
      <c r="K94" s="123"/>
      <c r="L94" s="103"/>
      <c r="M94" s="103">
        <v>1</v>
      </c>
      <c r="N94" s="103"/>
      <c r="O94" s="103"/>
      <c r="P94" s="123"/>
    </row>
    <row r="95" spans="1:16" s="56" customFormat="1" x14ac:dyDescent="0.25">
      <c r="A95" s="48" t="s">
        <v>204</v>
      </c>
      <c r="B95" s="113" t="s">
        <v>109</v>
      </c>
      <c r="C95" s="48"/>
      <c r="D95" s="48"/>
      <c r="E95" s="48"/>
      <c r="F95" s="48"/>
      <c r="G95" s="48"/>
      <c r="H95" s="112"/>
      <c r="I95" s="48"/>
      <c r="J95" s="48"/>
      <c r="K95" s="48"/>
      <c r="L95" s="112"/>
      <c r="M95" s="112"/>
      <c r="N95" s="112"/>
      <c r="O95" s="112"/>
      <c r="P95" s="48"/>
    </row>
    <row r="96" spans="1:16" s="56" customFormat="1" x14ac:dyDescent="0.25">
      <c r="A96" s="123">
        <v>1</v>
      </c>
      <c r="B96" s="133" t="s">
        <v>239</v>
      </c>
      <c r="C96" s="127" t="s">
        <v>240</v>
      </c>
      <c r="D96" s="123">
        <v>1</v>
      </c>
      <c r="E96" s="123"/>
      <c r="F96" s="122" t="s">
        <v>77</v>
      </c>
      <c r="G96" s="128">
        <v>1</v>
      </c>
      <c r="H96" s="103"/>
      <c r="I96" s="123"/>
      <c r="J96" s="123"/>
      <c r="K96" s="123">
        <v>1</v>
      </c>
      <c r="L96" s="103"/>
      <c r="M96" s="103"/>
      <c r="N96" s="103"/>
      <c r="O96" s="103">
        <v>1</v>
      </c>
      <c r="P96" s="123">
        <v>1</v>
      </c>
    </row>
    <row r="97" spans="1:16" s="56" customFormat="1" ht="30" x14ac:dyDescent="0.25">
      <c r="A97" s="123">
        <v>2</v>
      </c>
      <c r="B97" s="133" t="s">
        <v>320</v>
      </c>
      <c r="C97" s="102">
        <v>31245</v>
      </c>
      <c r="D97" s="123">
        <v>1</v>
      </c>
      <c r="E97" s="123"/>
      <c r="F97" s="122" t="s">
        <v>218</v>
      </c>
      <c r="G97" s="123">
        <v>0.3</v>
      </c>
      <c r="H97" s="103"/>
      <c r="I97" s="123">
        <v>1</v>
      </c>
      <c r="J97" s="123"/>
      <c r="K97" s="123"/>
      <c r="L97" s="103"/>
      <c r="M97" s="103"/>
      <c r="N97" s="103">
        <v>1</v>
      </c>
      <c r="O97" s="103"/>
      <c r="P97" s="123"/>
    </row>
    <row r="98" spans="1:16" s="56" customFormat="1" ht="30" x14ac:dyDescent="0.25">
      <c r="A98" s="123">
        <v>3</v>
      </c>
      <c r="B98" s="135" t="s">
        <v>266</v>
      </c>
      <c r="C98" s="129">
        <v>23052</v>
      </c>
      <c r="D98" s="123">
        <v>1</v>
      </c>
      <c r="E98" s="123"/>
      <c r="F98" s="122" t="s">
        <v>219</v>
      </c>
      <c r="G98" s="123">
        <v>0.3</v>
      </c>
      <c r="H98" s="103"/>
      <c r="I98" s="123"/>
      <c r="J98" s="123"/>
      <c r="K98" s="123">
        <v>1</v>
      </c>
      <c r="L98" s="103"/>
      <c r="M98" s="103"/>
      <c r="N98" s="103"/>
      <c r="O98" s="103">
        <v>1</v>
      </c>
      <c r="P98" s="123">
        <v>1</v>
      </c>
    </row>
    <row r="99" spans="1:16" s="56" customFormat="1" ht="30" x14ac:dyDescent="0.25">
      <c r="A99" s="123">
        <v>4</v>
      </c>
      <c r="B99" s="133" t="s">
        <v>276</v>
      </c>
      <c r="C99" s="123">
        <v>1965</v>
      </c>
      <c r="D99" s="123"/>
      <c r="E99" s="123"/>
      <c r="F99" s="122" t="s">
        <v>220</v>
      </c>
      <c r="G99" s="123">
        <v>0.6</v>
      </c>
      <c r="H99" s="103"/>
      <c r="I99" s="123"/>
      <c r="J99" s="123"/>
      <c r="K99" s="123">
        <v>1</v>
      </c>
      <c r="L99" s="103"/>
      <c r="M99" s="103"/>
      <c r="N99" s="103"/>
      <c r="O99" s="103">
        <v>1</v>
      </c>
      <c r="P99" s="123">
        <v>1</v>
      </c>
    </row>
    <row r="100" spans="1:16" s="56" customFormat="1" ht="30" x14ac:dyDescent="0.25">
      <c r="A100" s="123">
        <v>5</v>
      </c>
      <c r="B100" s="150" t="s">
        <v>374</v>
      </c>
      <c r="C100" s="123"/>
      <c r="D100" s="123"/>
      <c r="E100" s="123"/>
      <c r="F100" s="122" t="s">
        <v>221</v>
      </c>
      <c r="G100" s="123"/>
      <c r="H100" s="103"/>
      <c r="I100" s="123"/>
      <c r="J100" s="123">
        <v>1</v>
      </c>
      <c r="K100" s="123"/>
      <c r="L100" s="103"/>
      <c r="M100" s="103"/>
      <c r="N100" s="103"/>
      <c r="O100" s="103">
        <v>1</v>
      </c>
      <c r="P100" s="123"/>
    </row>
    <row r="101" spans="1:16" s="56" customFormat="1" ht="30" x14ac:dyDescent="0.25">
      <c r="A101" s="123"/>
      <c r="B101" s="183" t="s">
        <v>256</v>
      </c>
      <c r="C101" s="102"/>
      <c r="D101" s="123"/>
      <c r="E101" s="123"/>
      <c r="F101" s="131" t="s">
        <v>222</v>
      </c>
      <c r="G101" s="123"/>
      <c r="H101" s="103"/>
      <c r="I101" s="123"/>
      <c r="J101" s="123"/>
      <c r="K101" s="123"/>
      <c r="L101" s="103"/>
      <c r="M101" s="103"/>
      <c r="N101" s="103"/>
      <c r="O101" s="103"/>
      <c r="P101" s="123"/>
    </row>
    <row r="102" spans="1:16" s="56" customFormat="1" ht="30" x14ac:dyDescent="0.25">
      <c r="A102" s="123">
        <v>7</v>
      </c>
      <c r="B102" s="133" t="s">
        <v>297</v>
      </c>
      <c r="C102" s="123">
        <v>1993</v>
      </c>
      <c r="D102" s="123"/>
      <c r="E102" s="123">
        <v>1</v>
      </c>
      <c r="F102" s="122" t="s">
        <v>223</v>
      </c>
      <c r="G102" s="123">
        <v>0.3</v>
      </c>
      <c r="H102" s="103">
        <v>1</v>
      </c>
      <c r="I102" s="123"/>
      <c r="J102" s="123"/>
      <c r="K102" s="123"/>
      <c r="L102" s="103"/>
      <c r="M102" s="103"/>
      <c r="N102" s="103"/>
      <c r="O102" s="103">
        <v>1</v>
      </c>
      <c r="P102" s="123"/>
    </row>
    <row r="103" spans="1:16" s="56" customFormat="1" x14ac:dyDescent="0.25">
      <c r="A103" s="48" t="s">
        <v>205</v>
      </c>
      <c r="B103" s="113" t="s">
        <v>110</v>
      </c>
      <c r="C103" s="48"/>
      <c r="D103" s="48"/>
      <c r="E103" s="48"/>
      <c r="F103" s="48"/>
      <c r="G103" s="48"/>
      <c r="H103" s="112"/>
      <c r="I103" s="48"/>
      <c r="J103" s="48"/>
      <c r="K103" s="48"/>
      <c r="L103" s="112"/>
      <c r="M103" s="112"/>
      <c r="N103" s="112"/>
      <c r="O103" s="112"/>
      <c r="P103" s="48"/>
    </row>
    <row r="104" spans="1:16" s="56" customFormat="1" x14ac:dyDescent="0.25">
      <c r="A104" s="123">
        <v>1</v>
      </c>
      <c r="B104" s="133" t="s">
        <v>241</v>
      </c>
      <c r="C104" s="127" t="s">
        <v>242</v>
      </c>
      <c r="D104" s="123">
        <v>1</v>
      </c>
      <c r="E104" s="123"/>
      <c r="F104" s="122" t="s">
        <v>77</v>
      </c>
      <c r="G104" s="128">
        <v>1</v>
      </c>
      <c r="H104" s="103"/>
      <c r="I104" s="123"/>
      <c r="J104" s="123">
        <v>1</v>
      </c>
      <c r="K104" s="123"/>
      <c r="L104" s="103"/>
      <c r="M104" s="103"/>
      <c r="N104" s="103"/>
      <c r="O104" s="103">
        <v>1</v>
      </c>
      <c r="P104" s="123">
        <v>1</v>
      </c>
    </row>
    <row r="105" spans="1:16" s="56" customFormat="1" ht="30" x14ac:dyDescent="0.25">
      <c r="A105" s="123">
        <v>2</v>
      </c>
      <c r="B105" s="144" t="s">
        <v>321</v>
      </c>
      <c r="C105" s="102">
        <v>23381</v>
      </c>
      <c r="D105" s="123">
        <v>1</v>
      </c>
      <c r="E105" s="123"/>
      <c r="F105" s="122" t="s">
        <v>218</v>
      </c>
      <c r="G105" s="123">
        <v>0.3</v>
      </c>
      <c r="H105" s="103"/>
      <c r="I105" s="123"/>
      <c r="J105" s="123"/>
      <c r="K105" s="123">
        <v>1</v>
      </c>
      <c r="L105" s="103"/>
      <c r="M105" s="103"/>
      <c r="N105" s="103"/>
      <c r="O105" s="103">
        <v>1</v>
      </c>
      <c r="P105" s="123">
        <v>1</v>
      </c>
    </row>
    <row r="106" spans="1:16" s="56" customFormat="1" ht="30" x14ac:dyDescent="0.25">
      <c r="A106" s="123">
        <v>3</v>
      </c>
      <c r="B106" s="133" t="s">
        <v>267</v>
      </c>
      <c r="C106" s="102">
        <v>34570</v>
      </c>
      <c r="D106" s="123">
        <v>1</v>
      </c>
      <c r="E106" s="123"/>
      <c r="F106" s="122" t="s">
        <v>219</v>
      </c>
      <c r="G106" s="123">
        <v>0.3</v>
      </c>
      <c r="H106" s="103">
        <v>1</v>
      </c>
      <c r="I106" s="123"/>
      <c r="J106" s="123"/>
      <c r="K106" s="123"/>
      <c r="L106" s="103"/>
      <c r="M106" s="103"/>
      <c r="N106" s="103"/>
      <c r="O106" s="103">
        <v>1</v>
      </c>
      <c r="P106" s="123"/>
    </row>
    <row r="107" spans="1:16" s="56" customFormat="1" ht="30" x14ac:dyDescent="0.25">
      <c r="A107" s="123">
        <v>4</v>
      </c>
      <c r="B107" s="133" t="s">
        <v>277</v>
      </c>
      <c r="C107" s="123">
        <v>1962</v>
      </c>
      <c r="D107" s="123"/>
      <c r="E107" s="123"/>
      <c r="F107" s="122" t="s">
        <v>220</v>
      </c>
      <c r="G107" s="123">
        <v>0.3</v>
      </c>
      <c r="H107" s="103"/>
      <c r="I107" s="123"/>
      <c r="J107" s="123"/>
      <c r="K107" s="123">
        <v>1</v>
      </c>
      <c r="L107" s="103"/>
      <c r="M107" s="103"/>
      <c r="N107" s="103"/>
      <c r="O107" s="103">
        <v>1</v>
      </c>
      <c r="P107" s="123">
        <v>1</v>
      </c>
    </row>
    <row r="108" spans="1:16" s="56" customFormat="1" ht="30" x14ac:dyDescent="0.25">
      <c r="A108" s="123"/>
      <c r="B108" s="183" t="s">
        <v>256</v>
      </c>
      <c r="C108" s="130"/>
      <c r="D108" s="130"/>
      <c r="E108" s="130"/>
      <c r="F108" s="131" t="s">
        <v>221</v>
      </c>
      <c r="G108" s="123"/>
      <c r="H108" s="103"/>
      <c r="I108" s="123"/>
      <c r="J108" s="123"/>
      <c r="K108" s="123"/>
      <c r="L108" s="103"/>
      <c r="M108" s="103"/>
      <c r="N108" s="103"/>
      <c r="O108" s="103"/>
      <c r="P108" s="123"/>
    </row>
    <row r="109" spans="1:16" s="56" customFormat="1" ht="30" x14ac:dyDescent="0.25">
      <c r="A109" s="123">
        <v>6</v>
      </c>
      <c r="B109" s="133" t="s">
        <v>306</v>
      </c>
      <c r="C109" s="102">
        <v>22416</v>
      </c>
      <c r="D109" s="123">
        <v>1</v>
      </c>
      <c r="E109" s="123"/>
      <c r="F109" s="122" t="s">
        <v>222</v>
      </c>
      <c r="G109" s="123">
        <v>0.3</v>
      </c>
      <c r="H109" s="103"/>
      <c r="I109" s="123"/>
      <c r="J109" s="123"/>
      <c r="K109" s="123">
        <v>1</v>
      </c>
      <c r="L109" s="103"/>
      <c r="M109" s="103"/>
      <c r="N109" s="103"/>
      <c r="O109" s="103">
        <v>1</v>
      </c>
      <c r="P109" s="123">
        <v>1</v>
      </c>
    </row>
    <row r="110" spans="1:16" s="56" customFormat="1" ht="30" x14ac:dyDescent="0.25">
      <c r="A110" s="123">
        <v>7</v>
      </c>
      <c r="B110" s="133" t="s">
        <v>298</v>
      </c>
      <c r="C110" s="123">
        <v>1996</v>
      </c>
      <c r="D110" s="123"/>
      <c r="E110" s="123"/>
      <c r="F110" s="122" t="s">
        <v>223</v>
      </c>
      <c r="G110" s="123">
        <v>0.3</v>
      </c>
      <c r="H110" s="103">
        <v>1</v>
      </c>
      <c r="I110" s="123"/>
      <c r="J110" s="123"/>
      <c r="K110" s="123"/>
      <c r="L110" s="103"/>
      <c r="M110" s="103">
        <v>1</v>
      </c>
      <c r="N110" s="103"/>
      <c r="O110" s="103"/>
      <c r="P110" s="123"/>
    </row>
    <row r="111" spans="1:16" s="56" customFormat="1" x14ac:dyDescent="0.25">
      <c r="A111" s="48" t="s">
        <v>206</v>
      </c>
      <c r="B111" s="113" t="s">
        <v>111</v>
      </c>
      <c r="C111" s="48"/>
      <c r="D111" s="48"/>
      <c r="E111" s="48"/>
      <c r="F111" s="48"/>
      <c r="G111" s="48"/>
      <c r="H111" s="112"/>
      <c r="I111" s="48"/>
      <c r="J111" s="48"/>
      <c r="K111" s="48"/>
      <c r="L111" s="112"/>
      <c r="M111" s="112"/>
      <c r="N111" s="112"/>
      <c r="O111" s="112"/>
      <c r="P111" s="48"/>
    </row>
    <row r="112" spans="1:16" s="56" customFormat="1" x14ac:dyDescent="0.25">
      <c r="A112" s="123">
        <v>1</v>
      </c>
      <c r="B112" s="133" t="s">
        <v>243</v>
      </c>
      <c r="C112" s="123">
        <v>1958</v>
      </c>
      <c r="D112" s="123">
        <v>1</v>
      </c>
      <c r="E112" s="123"/>
      <c r="F112" s="122" t="s">
        <v>77</v>
      </c>
      <c r="G112" s="128">
        <v>1</v>
      </c>
      <c r="H112" s="103"/>
      <c r="I112" s="123"/>
      <c r="J112" s="123"/>
      <c r="K112" s="123">
        <v>1</v>
      </c>
      <c r="L112" s="103"/>
      <c r="M112" s="103"/>
      <c r="N112" s="103"/>
      <c r="O112" s="103">
        <v>1</v>
      </c>
      <c r="P112" s="123">
        <v>1</v>
      </c>
    </row>
    <row r="113" spans="1:16" s="56" customFormat="1" ht="30" x14ac:dyDescent="0.25">
      <c r="A113" s="123">
        <v>2</v>
      </c>
      <c r="B113" s="144" t="s">
        <v>322</v>
      </c>
      <c r="C113" s="102">
        <v>28296</v>
      </c>
      <c r="D113" s="123"/>
      <c r="E113" s="123"/>
      <c r="F113" s="122" t="s">
        <v>218</v>
      </c>
      <c r="G113" s="123">
        <v>0.3</v>
      </c>
      <c r="H113" s="103"/>
      <c r="I113" s="123">
        <v>1</v>
      </c>
      <c r="J113" s="123"/>
      <c r="K113" s="123"/>
      <c r="L113" s="103"/>
      <c r="M113" s="103"/>
      <c r="N113" s="103">
        <v>1</v>
      </c>
      <c r="O113" s="103"/>
      <c r="P113" s="123"/>
    </row>
    <row r="114" spans="1:16" s="56" customFormat="1" ht="30" x14ac:dyDescent="0.25">
      <c r="A114" s="123">
        <v>3</v>
      </c>
      <c r="B114" s="135" t="s">
        <v>268</v>
      </c>
      <c r="C114" s="102">
        <v>24938</v>
      </c>
      <c r="D114" s="123">
        <v>1</v>
      </c>
      <c r="E114" s="123"/>
      <c r="F114" s="122" t="s">
        <v>219</v>
      </c>
      <c r="G114" s="123">
        <v>0.3</v>
      </c>
      <c r="H114" s="103"/>
      <c r="I114" s="123"/>
      <c r="J114" s="123"/>
      <c r="K114" s="123">
        <v>1</v>
      </c>
      <c r="L114" s="103"/>
      <c r="M114" s="103"/>
      <c r="N114" s="103"/>
      <c r="O114" s="103">
        <v>1</v>
      </c>
      <c r="P114" s="123"/>
    </row>
    <row r="115" spans="1:16" s="56" customFormat="1" ht="30" x14ac:dyDescent="0.25">
      <c r="A115" s="123">
        <v>4</v>
      </c>
      <c r="B115" s="133" t="s">
        <v>278</v>
      </c>
      <c r="C115" s="123">
        <v>1951</v>
      </c>
      <c r="D115" s="123"/>
      <c r="E115" s="123">
        <v>1</v>
      </c>
      <c r="F115" s="122" t="s">
        <v>220</v>
      </c>
      <c r="G115" s="123">
        <v>0.3</v>
      </c>
      <c r="H115" s="103"/>
      <c r="I115" s="123"/>
      <c r="J115" s="123"/>
      <c r="K115" s="123">
        <v>1</v>
      </c>
      <c r="L115" s="103"/>
      <c r="M115" s="103"/>
      <c r="N115" s="103"/>
      <c r="O115" s="103">
        <v>1</v>
      </c>
      <c r="P115" s="123">
        <v>1</v>
      </c>
    </row>
    <row r="116" spans="1:16" s="56" customFormat="1" ht="30" x14ac:dyDescent="0.25">
      <c r="A116" s="123">
        <v>5</v>
      </c>
      <c r="B116" s="150" t="s">
        <v>335</v>
      </c>
      <c r="C116" s="123">
        <v>1960</v>
      </c>
      <c r="D116" s="123">
        <v>1</v>
      </c>
      <c r="E116" s="123"/>
      <c r="F116" s="122" t="s">
        <v>221</v>
      </c>
      <c r="G116" s="123">
        <v>0.3</v>
      </c>
      <c r="H116" s="103"/>
      <c r="I116" s="123"/>
      <c r="J116" s="123"/>
      <c r="K116" s="123">
        <v>1</v>
      </c>
      <c r="L116" s="103"/>
      <c r="M116" s="103"/>
      <c r="N116" s="103"/>
      <c r="O116" s="103">
        <v>1</v>
      </c>
      <c r="P116" s="123"/>
    </row>
    <row r="117" spans="1:16" s="56" customFormat="1" ht="30" x14ac:dyDescent="0.25">
      <c r="A117" s="123">
        <v>6</v>
      </c>
      <c r="B117" s="133" t="s">
        <v>307</v>
      </c>
      <c r="C117" s="102">
        <v>27992</v>
      </c>
      <c r="D117" s="123"/>
      <c r="E117" s="123"/>
      <c r="F117" s="122" t="s">
        <v>222</v>
      </c>
      <c r="G117" s="123">
        <v>0.3</v>
      </c>
      <c r="H117" s="103"/>
      <c r="I117" s="123"/>
      <c r="J117" s="123">
        <v>1</v>
      </c>
      <c r="K117" s="123"/>
      <c r="L117" s="103"/>
      <c r="M117" s="103"/>
      <c r="N117" s="103"/>
      <c r="O117" s="103">
        <v>1</v>
      </c>
      <c r="P117" s="123"/>
    </row>
    <row r="118" spans="1:16" s="56" customFormat="1" ht="30" x14ac:dyDescent="0.25">
      <c r="A118" s="123">
        <v>7</v>
      </c>
      <c r="B118" s="133" t="s">
        <v>299</v>
      </c>
      <c r="C118" s="123">
        <v>2002</v>
      </c>
      <c r="D118" s="123">
        <v>1</v>
      </c>
      <c r="E118" s="123"/>
      <c r="F118" s="122" t="s">
        <v>223</v>
      </c>
      <c r="G118" s="123">
        <v>0.3</v>
      </c>
      <c r="H118" s="103">
        <v>1</v>
      </c>
      <c r="I118" s="123"/>
      <c r="J118" s="123"/>
      <c r="K118" s="123"/>
      <c r="L118" s="103"/>
      <c r="M118" s="103"/>
      <c r="N118" s="103"/>
      <c r="O118" s="103">
        <v>1</v>
      </c>
      <c r="P118" s="123"/>
    </row>
    <row r="119" spans="1:16" s="56" customFormat="1" x14ac:dyDescent="0.25">
      <c r="A119" s="48" t="s">
        <v>207</v>
      </c>
      <c r="B119" s="113" t="s">
        <v>112</v>
      </c>
      <c r="C119" s="48"/>
      <c r="D119" s="48"/>
      <c r="E119" s="48"/>
      <c r="F119" s="48"/>
      <c r="G119" s="48"/>
      <c r="H119" s="112"/>
      <c r="I119" s="48"/>
      <c r="J119" s="48"/>
      <c r="K119" s="48"/>
      <c r="L119" s="112"/>
      <c r="M119" s="112"/>
      <c r="N119" s="112"/>
      <c r="O119" s="112"/>
      <c r="P119" s="48"/>
    </row>
    <row r="120" spans="1:16" s="56" customFormat="1" x14ac:dyDescent="0.25">
      <c r="A120" s="123">
        <v>1</v>
      </c>
      <c r="B120" s="133" t="s">
        <v>244</v>
      </c>
      <c r="C120" s="127" t="s">
        <v>245</v>
      </c>
      <c r="D120" s="123"/>
      <c r="E120" s="123"/>
      <c r="F120" s="122" t="s">
        <v>77</v>
      </c>
      <c r="G120" s="128">
        <v>1</v>
      </c>
      <c r="H120" s="103"/>
      <c r="I120" s="123"/>
      <c r="J120" s="123"/>
      <c r="K120" s="123">
        <v>1</v>
      </c>
      <c r="L120" s="103"/>
      <c r="M120" s="103"/>
      <c r="N120" s="103"/>
      <c r="O120" s="103">
        <v>1</v>
      </c>
      <c r="P120" s="123">
        <v>1</v>
      </c>
    </row>
    <row r="121" spans="1:16" s="56" customFormat="1" ht="30" x14ac:dyDescent="0.25">
      <c r="A121" s="130">
        <v>2</v>
      </c>
      <c r="B121" s="145" t="s">
        <v>256</v>
      </c>
      <c r="C121" s="146"/>
      <c r="D121" s="130"/>
      <c r="E121" s="130"/>
      <c r="F121" s="131" t="s">
        <v>218</v>
      </c>
      <c r="G121" s="123"/>
      <c r="H121" s="103"/>
      <c r="I121" s="123"/>
      <c r="J121" s="123"/>
      <c r="K121" s="123"/>
      <c r="L121" s="103"/>
      <c r="M121" s="103"/>
      <c r="N121" s="103"/>
      <c r="O121" s="103"/>
      <c r="P121" s="123"/>
    </row>
    <row r="122" spans="1:16" s="56" customFormat="1" ht="30" x14ac:dyDescent="0.25">
      <c r="A122" s="123">
        <v>3</v>
      </c>
      <c r="B122" s="135" t="s">
        <v>252</v>
      </c>
      <c r="C122" s="129">
        <v>23626</v>
      </c>
      <c r="D122" s="123">
        <v>1</v>
      </c>
      <c r="E122" s="123"/>
      <c r="F122" s="122" t="s">
        <v>219</v>
      </c>
      <c r="G122" s="123">
        <v>0.3</v>
      </c>
      <c r="H122" s="103"/>
      <c r="I122" s="123"/>
      <c r="J122" s="123"/>
      <c r="K122" s="123">
        <v>1</v>
      </c>
      <c r="L122" s="103"/>
      <c r="M122" s="103"/>
      <c r="N122" s="103">
        <v>1</v>
      </c>
      <c r="O122" s="103"/>
      <c r="P122" s="123">
        <v>1</v>
      </c>
    </row>
    <row r="123" spans="1:16" s="56" customFormat="1" ht="30" x14ac:dyDescent="0.25">
      <c r="A123" s="123">
        <v>4</v>
      </c>
      <c r="B123" s="133" t="s">
        <v>269</v>
      </c>
      <c r="C123" s="123">
        <v>1953</v>
      </c>
      <c r="D123" s="123"/>
      <c r="E123" s="123"/>
      <c r="F123" s="122" t="s">
        <v>220</v>
      </c>
      <c r="G123" s="123">
        <v>0.3</v>
      </c>
      <c r="H123" s="103"/>
      <c r="I123" s="123"/>
      <c r="J123" s="123"/>
      <c r="K123" s="123">
        <v>1</v>
      </c>
      <c r="L123" s="103"/>
      <c r="M123" s="103"/>
      <c r="N123" s="103"/>
      <c r="O123" s="103">
        <v>1</v>
      </c>
      <c r="P123" s="123">
        <v>1</v>
      </c>
    </row>
    <row r="124" spans="1:16" s="56" customFormat="1" ht="30" x14ac:dyDescent="0.25">
      <c r="A124" s="130">
        <v>5</v>
      </c>
      <c r="B124" s="145" t="s">
        <v>256</v>
      </c>
      <c r="C124" s="130"/>
      <c r="D124" s="130"/>
      <c r="E124" s="130"/>
      <c r="F124" s="131" t="s">
        <v>221</v>
      </c>
      <c r="G124" s="123"/>
      <c r="H124" s="103"/>
      <c r="I124" s="123"/>
      <c r="J124" s="123"/>
      <c r="K124" s="123"/>
      <c r="L124" s="103"/>
      <c r="M124" s="103"/>
      <c r="N124" s="103"/>
      <c r="O124" s="103"/>
      <c r="P124" s="123"/>
    </row>
    <row r="125" spans="1:16" s="56" customFormat="1" ht="30" x14ac:dyDescent="0.25">
      <c r="A125" s="123">
        <v>6</v>
      </c>
      <c r="B125" s="133" t="s">
        <v>313</v>
      </c>
      <c r="C125" s="102">
        <v>27886</v>
      </c>
      <c r="D125" s="123">
        <v>1</v>
      </c>
      <c r="E125" s="123"/>
      <c r="F125" s="122" t="s">
        <v>222</v>
      </c>
      <c r="G125" s="123">
        <v>0.3</v>
      </c>
      <c r="H125" s="103"/>
      <c r="I125" s="123"/>
      <c r="J125" s="123">
        <v>1</v>
      </c>
      <c r="K125" s="123"/>
      <c r="L125" s="103"/>
      <c r="M125" s="103"/>
      <c r="N125" s="103"/>
      <c r="O125" s="103">
        <v>1</v>
      </c>
      <c r="P125" s="123"/>
    </row>
    <row r="126" spans="1:16" s="56" customFormat="1" ht="30" x14ac:dyDescent="0.25">
      <c r="A126" s="123">
        <v>7</v>
      </c>
      <c r="B126" s="133" t="s">
        <v>300</v>
      </c>
      <c r="C126" s="123">
        <v>1996</v>
      </c>
      <c r="D126" s="123"/>
      <c r="E126" s="123"/>
      <c r="F126" s="122" t="s">
        <v>223</v>
      </c>
      <c r="G126" s="123">
        <v>0.3</v>
      </c>
      <c r="H126" s="103">
        <v>1</v>
      </c>
      <c r="I126" s="123"/>
      <c r="J126" s="123"/>
      <c r="K126" s="123"/>
      <c r="L126" s="103"/>
      <c r="M126" s="103">
        <v>1</v>
      </c>
      <c r="N126" s="103"/>
      <c r="O126" s="103"/>
      <c r="P126" s="123"/>
    </row>
    <row r="127" spans="1:16" s="56" customFormat="1" x14ac:dyDescent="0.25">
      <c r="A127" s="48" t="s">
        <v>208</v>
      </c>
      <c r="B127" s="113" t="s">
        <v>113</v>
      </c>
      <c r="C127" s="48"/>
      <c r="D127" s="48"/>
      <c r="E127" s="48"/>
      <c r="F127" s="48"/>
      <c r="G127" s="48"/>
      <c r="H127" s="112"/>
      <c r="I127" s="48"/>
      <c r="J127" s="48"/>
      <c r="K127" s="48"/>
      <c r="L127" s="112"/>
      <c r="M127" s="112"/>
      <c r="N127" s="112"/>
      <c r="O127" s="112"/>
      <c r="P127" s="48"/>
    </row>
    <row r="128" spans="1:16" s="56" customFormat="1" x14ac:dyDescent="0.25">
      <c r="A128" s="123">
        <v>1</v>
      </c>
      <c r="B128" s="133" t="s">
        <v>246</v>
      </c>
      <c r="C128" s="127" t="s">
        <v>247</v>
      </c>
      <c r="D128" s="123"/>
      <c r="E128" s="123"/>
      <c r="F128" s="122" t="s">
        <v>77</v>
      </c>
      <c r="G128" s="128">
        <v>1</v>
      </c>
      <c r="H128" s="103"/>
      <c r="I128" s="123"/>
      <c r="J128" s="123"/>
      <c r="K128" s="123">
        <v>1</v>
      </c>
      <c r="L128" s="103"/>
      <c r="M128" s="103"/>
      <c r="N128" s="103"/>
      <c r="O128" s="103">
        <v>1</v>
      </c>
      <c r="P128" s="123">
        <v>1</v>
      </c>
    </row>
    <row r="129" spans="1:16" s="56" customFormat="1" ht="30" x14ac:dyDescent="0.25">
      <c r="A129" s="123">
        <v>2</v>
      </c>
      <c r="B129" s="141" t="s">
        <v>315</v>
      </c>
      <c r="C129" s="142" t="s">
        <v>316</v>
      </c>
      <c r="D129" s="123">
        <v>1</v>
      </c>
      <c r="E129" s="123"/>
      <c r="F129" s="122" t="s">
        <v>218</v>
      </c>
      <c r="G129" s="123">
        <v>0.3</v>
      </c>
      <c r="H129" s="103"/>
      <c r="I129" s="123"/>
      <c r="J129" s="123"/>
      <c r="K129" s="123">
        <v>1</v>
      </c>
      <c r="L129" s="103"/>
      <c r="M129" s="103"/>
      <c r="N129" s="103"/>
      <c r="O129" s="103">
        <v>1</v>
      </c>
      <c r="P129" s="123">
        <v>1</v>
      </c>
    </row>
    <row r="130" spans="1:16" s="56" customFormat="1" ht="30" x14ac:dyDescent="0.25">
      <c r="A130" s="123">
        <v>3</v>
      </c>
      <c r="B130" s="135" t="s">
        <v>253</v>
      </c>
      <c r="C130" s="132">
        <v>1964</v>
      </c>
      <c r="D130" s="123">
        <v>1</v>
      </c>
      <c r="E130" s="123"/>
      <c r="F130" s="122" t="s">
        <v>219</v>
      </c>
      <c r="G130" s="123">
        <v>0.3</v>
      </c>
      <c r="H130" s="103"/>
      <c r="I130" s="123"/>
      <c r="J130" s="123"/>
      <c r="K130" s="123">
        <v>1</v>
      </c>
      <c r="L130" s="103"/>
      <c r="M130" s="103"/>
      <c r="N130" s="103"/>
      <c r="O130" s="103">
        <v>1</v>
      </c>
      <c r="P130" s="123">
        <v>1</v>
      </c>
    </row>
    <row r="131" spans="1:16" s="56" customFormat="1" ht="30" x14ac:dyDescent="0.25">
      <c r="A131" s="123">
        <v>4</v>
      </c>
      <c r="B131" s="133" t="s">
        <v>272</v>
      </c>
      <c r="C131" s="123">
        <v>1970</v>
      </c>
      <c r="D131" s="123"/>
      <c r="E131" s="123"/>
      <c r="F131" s="122" t="s">
        <v>220</v>
      </c>
      <c r="G131" s="123">
        <v>0.3</v>
      </c>
      <c r="H131" s="103"/>
      <c r="I131" s="123"/>
      <c r="J131" s="123">
        <v>1</v>
      </c>
      <c r="K131" s="123"/>
      <c r="L131" s="103"/>
      <c r="M131" s="103">
        <v>1</v>
      </c>
      <c r="N131" s="103"/>
      <c r="O131" s="103"/>
      <c r="P131" s="123"/>
    </row>
    <row r="132" spans="1:16" s="56" customFormat="1" ht="30" x14ac:dyDescent="0.25">
      <c r="A132" s="130">
        <v>5</v>
      </c>
      <c r="B132" s="134" t="s">
        <v>256</v>
      </c>
      <c r="C132" s="130"/>
      <c r="D132" s="130"/>
      <c r="E132" s="130"/>
      <c r="F132" s="131" t="s">
        <v>221</v>
      </c>
      <c r="G132" s="123"/>
      <c r="H132" s="103"/>
      <c r="I132" s="123"/>
      <c r="J132" s="123"/>
      <c r="K132" s="123"/>
      <c r="L132" s="103"/>
      <c r="M132" s="103"/>
      <c r="N132" s="103"/>
      <c r="O132" s="103"/>
      <c r="P132" s="123"/>
    </row>
    <row r="133" spans="1:16" s="56" customFormat="1" ht="30" x14ac:dyDescent="0.25">
      <c r="A133" s="123">
        <v>6</v>
      </c>
      <c r="B133" s="133" t="s">
        <v>312</v>
      </c>
      <c r="C133" s="102">
        <v>22928</v>
      </c>
      <c r="D133" s="123"/>
      <c r="E133" s="123">
        <v>1</v>
      </c>
      <c r="F133" s="122" t="s">
        <v>222</v>
      </c>
      <c r="G133" s="123">
        <v>0.3</v>
      </c>
      <c r="H133" s="103"/>
      <c r="I133" s="123"/>
      <c r="J133" s="123"/>
      <c r="K133" s="123">
        <v>1</v>
      </c>
      <c r="L133" s="103"/>
      <c r="M133" s="103"/>
      <c r="N133" s="103"/>
      <c r="O133" s="103">
        <v>1</v>
      </c>
      <c r="P133" s="123">
        <v>1</v>
      </c>
    </row>
    <row r="134" spans="1:16" s="56" customFormat="1" ht="30" x14ac:dyDescent="0.25">
      <c r="A134" s="123">
        <v>7</v>
      </c>
      <c r="B134" s="133" t="s">
        <v>301</v>
      </c>
      <c r="C134" s="123">
        <v>1999</v>
      </c>
      <c r="D134" s="123"/>
      <c r="E134" s="123">
        <v>1</v>
      </c>
      <c r="F134" s="122" t="s">
        <v>223</v>
      </c>
      <c r="G134" s="123">
        <v>0.3</v>
      </c>
      <c r="H134" s="103">
        <v>1</v>
      </c>
      <c r="I134" s="123"/>
      <c r="J134" s="123"/>
      <c r="K134" s="123"/>
      <c r="L134" s="103"/>
      <c r="M134" s="103"/>
      <c r="N134" s="103">
        <v>1</v>
      </c>
      <c r="O134" s="103"/>
      <c r="P134" s="123"/>
    </row>
    <row r="135" spans="1:16" s="56" customFormat="1" x14ac:dyDescent="0.25">
      <c r="A135" s="48" t="s">
        <v>209</v>
      </c>
      <c r="B135" s="113" t="s">
        <v>114</v>
      </c>
      <c r="C135" s="48"/>
      <c r="D135" s="48"/>
      <c r="E135" s="48"/>
      <c r="F135" s="48"/>
      <c r="G135" s="48"/>
      <c r="H135" s="112"/>
      <c r="I135" s="48"/>
      <c r="J135" s="48"/>
      <c r="K135" s="48"/>
      <c r="L135" s="112"/>
      <c r="M135" s="112"/>
      <c r="N135" s="112"/>
      <c r="O135" s="112"/>
      <c r="P135" s="48"/>
    </row>
    <row r="136" spans="1:16" s="56" customFormat="1" x14ac:dyDescent="0.25">
      <c r="A136" s="123">
        <v>1</v>
      </c>
      <c r="B136" s="133" t="s">
        <v>248</v>
      </c>
      <c r="C136" s="102">
        <v>30719</v>
      </c>
      <c r="D136" s="123"/>
      <c r="E136" s="123"/>
      <c r="F136" s="122" t="s">
        <v>77</v>
      </c>
      <c r="G136" s="128">
        <v>1</v>
      </c>
      <c r="H136" s="103"/>
      <c r="I136" s="123">
        <v>1</v>
      </c>
      <c r="J136" s="123"/>
      <c r="K136" s="123"/>
      <c r="L136" s="103"/>
      <c r="M136" s="103"/>
      <c r="N136" s="103"/>
      <c r="O136" s="103">
        <v>1</v>
      </c>
      <c r="P136" s="123"/>
    </row>
    <row r="137" spans="1:16" s="124" customFormat="1" ht="30" x14ac:dyDescent="0.25">
      <c r="A137" s="130">
        <v>2</v>
      </c>
      <c r="B137" s="134" t="s">
        <v>256</v>
      </c>
      <c r="C137" s="130"/>
      <c r="D137" s="130"/>
      <c r="E137" s="130"/>
      <c r="F137" s="131" t="s">
        <v>218</v>
      </c>
      <c r="G137" s="130"/>
      <c r="H137" s="139"/>
      <c r="I137" s="130"/>
      <c r="J137" s="130"/>
      <c r="K137" s="130"/>
      <c r="L137" s="139"/>
      <c r="M137" s="139"/>
      <c r="N137" s="139"/>
      <c r="O137" s="139"/>
      <c r="P137" s="130"/>
    </row>
    <row r="138" spans="1:16" s="56" customFormat="1" ht="30" x14ac:dyDescent="0.25">
      <c r="A138" s="123">
        <v>3</v>
      </c>
      <c r="B138" s="135" t="s">
        <v>255</v>
      </c>
      <c r="C138" s="132">
        <v>1967</v>
      </c>
      <c r="D138" s="123">
        <v>1</v>
      </c>
      <c r="E138" s="123"/>
      <c r="F138" s="122" t="s">
        <v>219</v>
      </c>
      <c r="G138" s="123">
        <v>0.6</v>
      </c>
      <c r="H138" s="103"/>
      <c r="I138" s="123"/>
      <c r="J138" s="123"/>
      <c r="K138" s="123">
        <v>1</v>
      </c>
      <c r="L138" s="103"/>
      <c r="M138" s="103"/>
      <c r="N138" s="103"/>
      <c r="O138" s="103">
        <v>1</v>
      </c>
      <c r="P138" s="123">
        <v>1</v>
      </c>
    </row>
    <row r="139" spans="1:16" s="56" customFormat="1" ht="30" x14ac:dyDescent="0.25">
      <c r="A139" s="123">
        <v>4</v>
      </c>
      <c r="B139" s="133" t="s">
        <v>271</v>
      </c>
      <c r="C139" s="123">
        <v>1947</v>
      </c>
      <c r="D139" s="123"/>
      <c r="E139" s="123"/>
      <c r="F139" s="122" t="s">
        <v>220</v>
      </c>
      <c r="G139" s="123">
        <v>0.3</v>
      </c>
      <c r="H139" s="103"/>
      <c r="I139" s="123"/>
      <c r="J139" s="123"/>
      <c r="K139" s="123">
        <v>1</v>
      </c>
      <c r="L139" s="103"/>
      <c r="M139" s="103"/>
      <c r="N139" s="103"/>
      <c r="O139" s="103">
        <v>1</v>
      </c>
      <c r="P139" s="123">
        <v>1</v>
      </c>
    </row>
    <row r="140" spans="1:16" s="56" customFormat="1" ht="30" x14ac:dyDescent="0.25">
      <c r="A140" s="130">
        <v>5</v>
      </c>
      <c r="B140" s="134" t="s">
        <v>256</v>
      </c>
      <c r="C140" s="130"/>
      <c r="D140" s="130"/>
      <c r="E140" s="130"/>
      <c r="F140" s="131" t="s">
        <v>221</v>
      </c>
      <c r="G140" s="123"/>
      <c r="H140" s="103"/>
      <c r="I140" s="123"/>
      <c r="J140" s="123"/>
      <c r="K140" s="123"/>
      <c r="L140" s="103"/>
      <c r="M140" s="103"/>
      <c r="N140" s="103"/>
      <c r="O140" s="103"/>
      <c r="P140" s="123"/>
    </row>
    <row r="141" spans="1:16" s="56" customFormat="1" ht="30" x14ac:dyDescent="0.25">
      <c r="A141" s="123">
        <v>6</v>
      </c>
      <c r="B141" s="133" t="s">
        <v>314</v>
      </c>
      <c r="C141" s="123"/>
      <c r="D141" s="123"/>
      <c r="E141" s="123"/>
      <c r="F141" s="122" t="s">
        <v>222</v>
      </c>
      <c r="G141" s="123">
        <v>0.3</v>
      </c>
      <c r="H141" s="103"/>
      <c r="I141" s="123"/>
      <c r="J141" s="123"/>
      <c r="K141" s="123">
        <v>1</v>
      </c>
      <c r="L141" s="103"/>
      <c r="M141" s="103"/>
      <c r="N141" s="103"/>
      <c r="O141" s="103">
        <v>1</v>
      </c>
      <c r="P141" s="123">
        <v>1</v>
      </c>
    </row>
    <row r="142" spans="1:16" s="56" customFormat="1" ht="30" x14ac:dyDescent="0.25">
      <c r="A142" s="123">
        <v>7</v>
      </c>
      <c r="B142" s="133" t="s">
        <v>302</v>
      </c>
      <c r="C142" s="123">
        <v>1993</v>
      </c>
      <c r="D142" s="123"/>
      <c r="E142" s="123"/>
      <c r="F142" s="122" t="s">
        <v>223</v>
      </c>
      <c r="G142" s="123">
        <v>0.3</v>
      </c>
      <c r="H142" s="103">
        <v>1</v>
      </c>
      <c r="I142" s="123"/>
      <c r="J142" s="123"/>
      <c r="K142" s="123"/>
      <c r="L142" s="103"/>
      <c r="M142" s="103"/>
      <c r="N142" s="103">
        <v>1</v>
      </c>
      <c r="O142" s="103"/>
      <c r="P142" s="123"/>
    </row>
    <row r="143" spans="1:16" s="56" customFormat="1" ht="22.5" customHeight="1" x14ac:dyDescent="0.25">
      <c r="A143" s="48" t="s">
        <v>210</v>
      </c>
      <c r="B143" s="113" t="s">
        <v>115</v>
      </c>
      <c r="C143" s="48"/>
      <c r="D143" s="48"/>
      <c r="E143" s="48"/>
      <c r="F143" s="48"/>
      <c r="G143" s="48"/>
      <c r="H143" s="112"/>
      <c r="I143" s="48"/>
      <c r="J143" s="48"/>
      <c r="K143" s="48"/>
      <c r="L143" s="112"/>
      <c r="M143" s="112"/>
      <c r="N143" s="112"/>
      <c r="O143" s="112"/>
      <c r="P143" s="48"/>
    </row>
    <row r="144" spans="1:16" s="56" customFormat="1" x14ac:dyDescent="0.25">
      <c r="A144" s="123">
        <v>1</v>
      </c>
      <c r="B144" s="133" t="s">
        <v>249</v>
      </c>
      <c r="C144" s="102">
        <v>20271</v>
      </c>
      <c r="D144" s="123"/>
      <c r="E144" s="123"/>
      <c r="F144" s="122" t="s">
        <v>77</v>
      </c>
      <c r="G144" s="128">
        <v>1</v>
      </c>
      <c r="H144" s="103"/>
      <c r="I144" s="123"/>
      <c r="J144" s="123"/>
      <c r="K144" s="123">
        <v>1</v>
      </c>
      <c r="L144" s="103"/>
      <c r="M144" s="103"/>
      <c r="N144" s="103"/>
      <c r="O144" s="103">
        <v>1</v>
      </c>
      <c r="P144" s="123">
        <v>1</v>
      </c>
    </row>
    <row r="145" spans="1:16" s="56" customFormat="1" ht="30" x14ac:dyDescent="0.25">
      <c r="A145" s="130">
        <v>2</v>
      </c>
      <c r="B145" s="134" t="s">
        <v>256</v>
      </c>
      <c r="C145" s="143"/>
      <c r="D145" s="130"/>
      <c r="E145" s="130"/>
      <c r="F145" s="131" t="s">
        <v>218</v>
      </c>
      <c r="G145" s="123"/>
      <c r="H145" s="103"/>
      <c r="I145" s="123"/>
      <c r="J145" s="123"/>
      <c r="K145" s="123"/>
      <c r="L145" s="103"/>
      <c r="M145" s="103"/>
      <c r="N145" s="103"/>
      <c r="O145" s="103"/>
      <c r="P145" s="123"/>
    </row>
    <row r="146" spans="1:16" s="56" customFormat="1" ht="30" x14ac:dyDescent="0.25">
      <c r="A146" s="123">
        <v>3</v>
      </c>
      <c r="B146" s="135" t="s">
        <v>254</v>
      </c>
      <c r="C146" s="132">
        <v>1962</v>
      </c>
      <c r="D146" s="123">
        <v>1</v>
      </c>
      <c r="E146" s="123"/>
      <c r="F146" s="122" t="s">
        <v>219</v>
      </c>
      <c r="G146" s="123">
        <v>0.6</v>
      </c>
      <c r="H146" s="103"/>
      <c r="I146" s="123"/>
      <c r="J146" s="123"/>
      <c r="K146" s="123">
        <v>1</v>
      </c>
      <c r="L146" s="103"/>
      <c r="M146" s="103"/>
      <c r="N146" s="103"/>
      <c r="O146" s="103">
        <v>1</v>
      </c>
      <c r="P146" s="123">
        <v>1</v>
      </c>
    </row>
    <row r="147" spans="1:16" s="56" customFormat="1" ht="30" x14ac:dyDescent="0.25">
      <c r="A147" s="123">
        <v>4</v>
      </c>
      <c r="B147" s="133" t="s">
        <v>286</v>
      </c>
      <c r="C147" s="123">
        <v>1951</v>
      </c>
      <c r="D147" s="123"/>
      <c r="E147" s="123">
        <v>1</v>
      </c>
      <c r="F147" s="122" t="s">
        <v>220</v>
      </c>
      <c r="G147" s="123">
        <v>0.3</v>
      </c>
      <c r="H147" s="103"/>
      <c r="I147" s="123"/>
      <c r="J147" s="123"/>
      <c r="K147" s="123">
        <v>1</v>
      </c>
      <c r="L147" s="103"/>
      <c r="M147" s="103"/>
      <c r="N147" s="103"/>
      <c r="O147" s="103">
        <v>1</v>
      </c>
      <c r="P147" s="123">
        <v>1</v>
      </c>
    </row>
    <row r="148" spans="1:16" s="56" customFormat="1" ht="30" x14ac:dyDescent="0.25">
      <c r="A148" s="123">
        <v>5</v>
      </c>
      <c r="B148" s="151" t="s">
        <v>336</v>
      </c>
      <c r="C148" s="123">
        <v>1964</v>
      </c>
      <c r="D148" s="123">
        <v>1</v>
      </c>
      <c r="E148" s="123"/>
      <c r="F148" s="122" t="s">
        <v>221</v>
      </c>
      <c r="G148" s="123">
        <v>0.3</v>
      </c>
      <c r="H148" s="103"/>
      <c r="I148" s="123"/>
      <c r="J148" s="123"/>
      <c r="K148" s="123">
        <v>1</v>
      </c>
      <c r="L148" s="103"/>
      <c r="M148" s="103"/>
      <c r="N148" s="103"/>
      <c r="O148" s="103">
        <v>1</v>
      </c>
      <c r="P148" s="123">
        <v>1</v>
      </c>
    </row>
    <row r="149" spans="1:16" s="56" customFormat="1" ht="30" x14ac:dyDescent="0.25">
      <c r="A149" s="130">
        <v>6</v>
      </c>
      <c r="B149" s="134" t="s">
        <v>256</v>
      </c>
      <c r="C149" s="130"/>
      <c r="D149" s="130"/>
      <c r="E149" s="130"/>
      <c r="F149" s="131" t="s">
        <v>222</v>
      </c>
      <c r="G149" s="123"/>
      <c r="H149" s="103"/>
      <c r="I149" s="123"/>
      <c r="J149" s="123"/>
      <c r="K149" s="123"/>
      <c r="L149" s="103"/>
      <c r="M149" s="103"/>
      <c r="N149" s="103"/>
      <c r="O149" s="103"/>
      <c r="P149" s="123"/>
    </row>
    <row r="150" spans="1:16" s="56" customFormat="1" ht="30" x14ac:dyDescent="0.25">
      <c r="A150" s="123">
        <v>7</v>
      </c>
      <c r="B150" s="133" t="s">
        <v>303</v>
      </c>
      <c r="C150" s="123">
        <v>1988</v>
      </c>
      <c r="D150" s="123"/>
      <c r="E150" s="123"/>
      <c r="F150" s="122" t="s">
        <v>223</v>
      </c>
      <c r="G150" s="123">
        <v>0.3</v>
      </c>
      <c r="H150" s="103">
        <v>1</v>
      </c>
      <c r="I150" s="123"/>
      <c r="J150" s="123"/>
      <c r="K150" s="123"/>
      <c r="L150" s="103"/>
      <c r="M150" s="103">
        <v>1</v>
      </c>
      <c r="N150" s="103"/>
      <c r="O150" s="103"/>
      <c r="P150" s="123"/>
    </row>
    <row r="151" spans="1:16" s="56" customFormat="1" x14ac:dyDescent="0.25">
      <c r="A151" s="48" t="s">
        <v>211</v>
      </c>
      <c r="B151" s="113" t="s">
        <v>116</v>
      </c>
      <c r="C151" s="48"/>
      <c r="D151" s="48"/>
      <c r="E151" s="48"/>
      <c r="F151" s="48"/>
      <c r="G151" s="48"/>
      <c r="H151" s="112"/>
      <c r="I151" s="48"/>
      <c r="J151" s="48"/>
      <c r="K151" s="48"/>
      <c r="L151" s="112"/>
      <c r="M151" s="112"/>
      <c r="N151" s="112"/>
      <c r="O151" s="112"/>
      <c r="P151" s="48"/>
    </row>
    <row r="152" spans="1:16" s="56" customFormat="1" x14ac:dyDescent="0.25">
      <c r="A152" s="123">
        <v>1</v>
      </c>
      <c r="B152" s="133" t="s">
        <v>250</v>
      </c>
      <c r="C152" s="127" t="s">
        <v>251</v>
      </c>
      <c r="D152" s="123"/>
      <c r="E152" s="123"/>
      <c r="F152" s="122" t="s">
        <v>77</v>
      </c>
      <c r="G152" s="123">
        <v>0.9</v>
      </c>
      <c r="H152" s="103"/>
      <c r="I152" s="123"/>
      <c r="J152" s="123">
        <v>1</v>
      </c>
      <c r="K152" s="123"/>
      <c r="L152" s="103"/>
      <c r="M152" s="103"/>
      <c r="N152" s="103"/>
      <c r="O152" s="103">
        <v>1</v>
      </c>
      <c r="P152" s="123"/>
    </row>
    <row r="153" spans="1:16" s="56" customFormat="1" ht="30" x14ac:dyDescent="0.25">
      <c r="A153" s="123">
        <v>2</v>
      </c>
      <c r="B153" s="141" t="s">
        <v>317</v>
      </c>
      <c r="C153" s="102">
        <v>29127</v>
      </c>
      <c r="D153" s="123">
        <v>1</v>
      </c>
      <c r="E153" s="123"/>
      <c r="F153" s="122" t="s">
        <v>218</v>
      </c>
      <c r="G153" s="123">
        <v>0.3</v>
      </c>
      <c r="H153" s="103"/>
      <c r="I153" s="123">
        <v>1</v>
      </c>
      <c r="J153" s="123"/>
      <c r="K153" s="123"/>
      <c r="L153" s="103"/>
      <c r="M153" s="103"/>
      <c r="N153" s="103"/>
      <c r="O153" s="103">
        <v>1</v>
      </c>
      <c r="P153" s="123"/>
    </row>
    <row r="154" spans="1:16" s="56" customFormat="1" ht="30" x14ac:dyDescent="0.25">
      <c r="A154" s="123">
        <v>3</v>
      </c>
      <c r="B154" s="135" t="s">
        <v>257</v>
      </c>
      <c r="C154" s="132">
        <v>1957</v>
      </c>
      <c r="D154" s="123">
        <v>1</v>
      </c>
      <c r="E154" s="123"/>
      <c r="F154" s="122" t="s">
        <v>219</v>
      </c>
      <c r="G154" s="123">
        <v>0.6</v>
      </c>
      <c r="H154" s="103"/>
      <c r="I154" s="123"/>
      <c r="J154" s="123"/>
      <c r="K154" s="123">
        <v>1</v>
      </c>
      <c r="L154" s="103"/>
      <c r="M154" s="103"/>
      <c r="N154" s="103"/>
      <c r="O154" s="103">
        <v>1</v>
      </c>
      <c r="P154" s="123">
        <v>1</v>
      </c>
    </row>
    <row r="155" spans="1:16" s="56" customFormat="1" ht="30" x14ac:dyDescent="0.25">
      <c r="A155" s="123">
        <v>4</v>
      </c>
      <c r="B155" s="133" t="s">
        <v>273</v>
      </c>
      <c r="C155" s="123">
        <v>1949</v>
      </c>
      <c r="D155" s="123"/>
      <c r="E155" s="123"/>
      <c r="F155" s="122" t="s">
        <v>220</v>
      </c>
      <c r="G155" s="123">
        <v>0.3</v>
      </c>
      <c r="H155" s="103"/>
      <c r="I155" s="123"/>
      <c r="J155" s="123"/>
      <c r="K155" s="123">
        <v>1</v>
      </c>
      <c r="L155" s="103"/>
      <c r="M155" s="103"/>
      <c r="N155" s="103">
        <v>1</v>
      </c>
      <c r="O155" s="103"/>
      <c r="P155" s="123">
        <v>1</v>
      </c>
    </row>
    <row r="156" spans="1:16" s="56" customFormat="1" ht="30" x14ac:dyDescent="0.25">
      <c r="A156" s="123"/>
      <c r="B156" s="134" t="s">
        <v>256</v>
      </c>
      <c r="C156" s="130"/>
      <c r="D156" s="130"/>
      <c r="E156" s="130"/>
      <c r="F156" s="131" t="s">
        <v>221</v>
      </c>
      <c r="G156" s="123"/>
      <c r="H156" s="103"/>
      <c r="I156" s="123"/>
      <c r="J156" s="123"/>
      <c r="K156" s="123"/>
      <c r="L156" s="103"/>
      <c r="M156" s="103"/>
      <c r="N156" s="103"/>
      <c r="O156" s="103"/>
      <c r="P156" s="123"/>
    </row>
    <row r="157" spans="1:16" s="56" customFormat="1" ht="30" x14ac:dyDescent="0.25">
      <c r="A157" s="123">
        <v>6</v>
      </c>
      <c r="B157" s="141" t="s">
        <v>311</v>
      </c>
      <c r="C157" s="102">
        <v>23309</v>
      </c>
      <c r="D157" s="123"/>
      <c r="E157" s="123"/>
      <c r="F157" s="122" t="s">
        <v>222</v>
      </c>
      <c r="G157" s="123">
        <v>0.3</v>
      </c>
      <c r="H157" s="103"/>
      <c r="I157" s="123"/>
      <c r="J157" s="123"/>
      <c r="K157" s="123">
        <v>1</v>
      </c>
      <c r="L157" s="103"/>
      <c r="M157" s="103"/>
      <c r="N157" s="103"/>
      <c r="O157" s="103">
        <v>1</v>
      </c>
      <c r="P157" s="123">
        <v>1</v>
      </c>
    </row>
    <row r="158" spans="1:16" s="56" customFormat="1" ht="30" x14ac:dyDescent="0.25">
      <c r="A158" s="123">
        <v>7</v>
      </c>
      <c r="B158" s="133" t="s">
        <v>304</v>
      </c>
      <c r="C158" s="123">
        <v>1991</v>
      </c>
      <c r="D158" s="123"/>
      <c r="E158" s="123"/>
      <c r="F158" s="122" t="s">
        <v>223</v>
      </c>
      <c r="G158" s="123">
        <v>0.3</v>
      </c>
      <c r="H158" s="103">
        <v>1</v>
      </c>
      <c r="I158" s="123"/>
      <c r="J158" s="123"/>
      <c r="K158" s="123"/>
      <c r="L158" s="103"/>
      <c r="M158" s="103"/>
      <c r="N158" s="103">
        <v>1</v>
      </c>
      <c r="O158" s="103"/>
      <c r="P158" s="123"/>
    </row>
    <row r="159" spans="1:16" s="58" customFormat="1" ht="27.75" customHeight="1" x14ac:dyDescent="0.25">
      <c r="B159" s="136" t="s">
        <v>79</v>
      </c>
      <c r="H159" s="106"/>
      <c r="L159" s="106"/>
      <c r="M159" s="106"/>
      <c r="N159" s="106"/>
      <c r="O159" s="106"/>
    </row>
  </sheetData>
  <mergeCells count="13">
    <mergeCell ref="L4:O5"/>
    <mergeCell ref="P4:P6"/>
    <mergeCell ref="A1:D1"/>
    <mergeCell ref="A2:P2"/>
    <mergeCell ref="A3:P3"/>
    <mergeCell ref="A4:A6"/>
    <mergeCell ref="B4:B6"/>
    <mergeCell ref="C4:C6"/>
    <mergeCell ref="D4:D6"/>
    <mergeCell ref="F4:F6"/>
    <mergeCell ref="G4:G6"/>
    <mergeCell ref="H4:K5"/>
    <mergeCell ref="E4:E6"/>
  </mergeCells>
  <pageMargins left="0.5" right="7.874015748031496E-2" top="0.47244094488188981" bottom="0.6" header="0.31496062992125984" footer="0.5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8"/>
  <sheetViews>
    <sheetView tabSelected="1" topLeftCell="A22" zoomScale="89" zoomScaleNormal="89" workbookViewId="0">
      <selection activeCell="F29" sqref="F29"/>
    </sheetView>
  </sheetViews>
  <sheetFormatPr defaultColWidth="9.140625" defaultRowHeight="18.75" x14ac:dyDescent="0.3"/>
  <cols>
    <col min="1" max="1" width="3.5703125" style="2" customWidth="1"/>
    <col min="2" max="2" width="17.28515625" style="2" customWidth="1"/>
    <col min="3" max="3" width="9.5703125" style="154" customWidth="1"/>
    <col min="4" max="4" width="9.140625" style="154" customWidth="1"/>
    <col min="5" max="5" width="11" style="2" customWidth="1"/>
    <col min="6" max="6" width="20.140625" style="2" customWidth="1"/>
    <col min="7" max="7" width="9.140625" style="2" customWidth="1"/>
    <col min="8" max="8" width="8.7109375" style="2" customWidth="1"/>
    <col min="9" max="9" width="8.28515625" style="2" customWidth="1"/>
    <col min="10" max="10" width="13.28515625" style="2" customWidth="1"/>
    <col min="11" max="11" width="17.42578125" style="2" customWidth="1"/>
    <col min="12" max="12" width="12.5703125" style="2" customWidth="1"/>
    <col min="13" max="13" width="6.85546875" style="2" customWidth="1"/>
    <col min="14" max="16384" width="9.140625" style="2"/>
  </cols>
  <sheetData>
    <row r="1" spans="1:13" ht="32.25" customHeight="1" x14ac:dyDescent="0.3">
      <c r="A1" s="254" t="s">
        <v>96</v>
      </c>
      <c r="B1" s="255"/>
      <c r="C1" s="255"/>
      <c r="D1" s="255"/>
      <c r="E1" s="255"/>
      <c r="F1" s="255"/>
    </row>
    <row r="2" spans="1:13" ht="58.5" customHeight="1" x14ac:dyDescent="0.3">
      <c r="A2" s="200" t="s">
        <v>357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13" ht="21.75" customHeight="1" x14ac:dyDescent="0.3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1:13" ht="8.25" customHeight="1" x14ac:dyDescent="0.3"/>
    <row r="5" spans="1:13" s="3" customFormat="1" ht="25.5" customHeight="1" x14ac:dyDescent="0.25">
      <c r="A5" s="265" t="s">
        <v>3</v>
      </c>
      <c r="B5" s="265" t="s">
        <v>337</v>
      </c>
      <c r="C5" s="267" t="s">
        <v>338</v>
      </c>
      <c r="D5" s="267" t="s">
        <v>339</v>
      </c>
      <c r="E5" s="270" t="s">
        <v>340</v>
      </c>
      <c r="F5" s="265" t="s">
        <v>36</v>
      </c>
      <c r="G5" s="265"/>
      <c r="H5" s="265"/>
      <c r="I5" s="265"/>
      <c r="J5" s="265"/>
      <c r="K5" s="265"/>
      <c r="L5" s="266" t="s">
        <v>341</v>
      </c>
      <c r="M5" s="277" t="s">
        <v>0</v>
      </c>
    </row>
    <row r="6" spans="1:13" s="3" customFormat="1" ht="24.75" customHeight="1" x14ac:dyDescent="0.25">
      <c r="A6" s="265"/>
      <c r="B6" s="265"/>
      <c r="C6" s="268"/>
      <c r="D6" s="268" t="s">
        <v>21</v>
      </c>
      <c r="E6" s="271" t="s">
        <v>340</v>
      </c>
      <c r="F6" s="265" t="s">
        <v>342</v>
      </c>
      <c r="G6" s="265" t="s">
        <v>343</v>
      </c>
      <c r="H6" s="265" t="s">
        <v>339</v>
      </c>
      <c r="I6" s="265" t="s">
        <v>340</v>
      </c>
      <c r="J6" s="265" t="s">
        <v>10</v>
      </c>
      <c r="K6" s="265" t="s">
        <v>9</v>
      </c>
      <c r="L6" s="266"/>
      <c r="M6" s="278"/>
    </row>
    <row r="7" spans="1:13" s="6" customFormat="1" ht="69.75" customHeight="1" x14ac:dyDescent="0.25">
      <c r="A7" s="265"/>
      <c r="B7" s="265"/>
      <c r="C7" s="269"/>
      <c r="D7" s="269" t="s">
        <v>21</v>
      </c>
      <c r="E7" s="272" t="s">
        <v>340</v>
      </c>
      <c r="F7" s="265"/>
      <c r="G7" s="265"/>
      <c r="H7" s="265"/>
      <c r="I7" s="265"/>
      <c r="J7" s="265"/>
      <c r="K7" s="265"/>
      <c r="L7" s="266"/>
      <c r="M7" s="279"/>
    </row>
    <row r="8" spans="1:13" s="4" customFormat="1" ht="15" customHeight="1" x14ac:dyDescent="0.25">
      <c r="A8" s="155">
        <v>1</v>
      </c>
      <c r="B8" s="155">
        <v>2</v>
      </c>
      <c r="C8" s="155">
        <v>3</v>
      </c>
      <c r="D8" s="155"/>
      <c r="E8" s="155">
        <v>4</v>
      </c>
      <c r="F8" s="155">
        <v>6</v>
      </c>
      <c r="G8" s="155">
        <v>7</v>
      </c>
      <c r="H8" s="155">
        <v>8</v>
      </c>
      <c r="I8" s="155">
        <v>9</v>
      </c>
      <c r="J8" s="155">
        <v>10</v>
      </c>
      <c r="K8" s="155">
        <v>11</v>
      </c>
      <c r="L8" s="156">
        <v>12</v>
      </c>
      <c r="M8" s="157"/>
    </row>
    <row r="9" spans="1:13" s="4" customFormat="1" ht="32.25" customHeight="1" x14ac:dyDescent="0.25">
      <c r="A9" s="256" t="s">
        <v>344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157"/>
    </row>
    <row r="10" spans="1:13" s="4" customFormat="1" ht="53.25" customHeight="1" x14ac:dyDescent="0.25">
      <c r="A10" s="262">
        <v>1</v>
      </c>
      <c r="B10" s="158" t="s">
        <v>81</v>
      </c>
      <c r="C10" s="159">
        <v>443</v>
      </c>
      <c r="D10" s="160">
        <v>1483</v>
      </c>
      <c r="E10" s="161">
        <v>14.48</v>
      </c>
      <c r="F10" s="263" t="s">
        <v>345</v>
      </c>
      <c r="G10" s="264">
        <f>C10+C11</f>
        <v>703</v>
      </c>
      <c r="H10" s="264">
        <f>D10+D11</f>
        <v>2305</v>
      </c>
      <c r="I10" s="258">
        <f>E10+E11</f>
        <v>27.48</v>
      </c>
      <c r="J10" s="260" t="s">
        <v>35</v>
      </c>
      <c r="K10" s="260" t="s">
        <v>346</v>
      </c>
      <c r="L10" s="261">
        <f>G10/400*100</f>
        <v>175.75</v>
      </c>
      <c r="M10" s="280"/>
    </row>
    <row r="11" spans="1:13" s="4" customFormat="1" ht="61.5" customHeight="1" x14ac:dyDescent="0.25">
      <c r="A11" s="262"/>
      <c r="B11" s="162" t="s">
        <v>82</v>
      </c>
      <c r="C11" s="159">
        <v>260</v>
      </c>
      <c r="D11" s="159">
        <v>822</v>
      </c>
      <c r="E11" s="163">
        <v>13</v>
      </c>
      <c r="F11" s="263"/>
      <c r="G11" s="259"/>
      <c r="H11" s="259"/>
      <c r="I11" s="259"/>
      <c r="J11" s="260"/>
      <c r="K11" s="260"/>
      <c r="L11" s="261"/>
      <c r="M11" s="280"/>
    </row>
    <row r="12" spans="1:13" s="4" customFormat="1" ht="60.75" customHeight="1" x14ac:dyDescent="0.25">
      <c r="A12" s="248">
        <v>2</v>
      </c>
      <c r="B12" s="162" t="s">
        <v>139</v>
      </c>
      <c r="C12" s="159">
        <v>344</v>
      </c>
      <c r="D12" s="159">
        <v>1103</v>
      </c>
      <c r="E12" s="163">
        <v>19</v>
      </c>
      <c r="F12" s="263" t="s">
        <v>347</v>
      </c>
      <c r="G12" s="264">
        <f>C12+C13</f>
        <v>791</v>
      </c>
      <c r="H12" s="264">
        <f>D12+D13</f>
        <v>2505</v>
      </c>
      <c r="I12" s="258">
        <f>E12+E13</f>
        <v>40.629999999999995</v>
      </c>
      <c r="J12" s="260" t="s">
        <v>83</v>
      </c>
      <c r="K12" s="260" t="s">
        <v>346</v>
      </c>
      <c r="L12" s="261">
        <f>G12/400*100</f>
        <v>197.75</v>
      </c>
      <c r="M12" s="164"/>
    </row>
    <row r="13" spans="1:13" s="4" customFormat="1" ht="47.25" customHeight="1" x14ac:dyDescent="0.25">
      <c r="A13" s="281"/>
      <c r="B13" s="162" t="s">
        <v>142</v>
      </c>
      <c r="C13" s="159">
        <v>447</v>
      </c>
      <c r="D13" s="159">
        <v>1402</v>
      </c>
      <c r="E13" s="163">
        <v>21.63</v>
      </c>
      <c r="F13" s="263"/>
      <c r="G13" s="259"/>
      <c r="H13" s="259"/>
      <c r="I13" s="259"/>
      <c r="J13" s="260"/>
      <c r="K13" s="260"/>
      <c r="L13" s="261"/>
      <c r="M13" s="165"/>
    </row>
    <row r="14" spans="1:13" s="4" customFormat="1" ht="55.5" customHeight="1" x14ac:dyDescent="0.25">
      <c r="A14" s="248">
        <v>3</v>
      </c>
      <c r="B14" s="162" t="s">
        <v>145</v>
      </c>
      <c r="C14" s="159">
        <v>455</v>
      </c>
      <c r="D14" s="159">
        <v>1394</v>
      </c>
      <c r="E14" s="163">
        <v>17</v>
      </c>
      <c r="F14" s="250" t="s">
        <v>348</v>
      </c>
      <c r="G14" s="252">
        <f>C14+C15</f>
        <v>824</v>
      </c>
      <c r="H14" s="253">
        <f>D14+D15</f>
        <v>2592</v>
      </c>
      <c r="I14" s="282">
        <f>E14+E15</f>
        <v>33.4</v>
      </c>
      <c r="J14" s="283" t="s">
        <v>35</v>
      </c>
      <c r="K14" s="283" t="s">
        <v>346</v>
      </c>
      <c r="L14" s="273">
        <f>G14/400*100</f>
        <v>206</v>
      </c>
      <c r="M14" s="275"/>
    </row>
    <row r="15" spans="1:13" s="4" customFormat="1" ht="54.75" customHeight="1" x14ac:dyDescent="0.25">
      <c r="A15" s="249"/>
      <c r="B15" s="162" t="s">
        <v>148</v>
      </c>
      <c r="C15" s="166">
        <v>369</v>
      </c>
      <c r="D15" s="160">
        <v>1198</v>
      </c>
      <c r="E15" s="167">
        <v>16.399999999999999</v>
      </c>
      <c r="F15" s="251"/>
      <c r="G15" s="252"/>
      <c r="H15" s="253"/>
      <c r="I15" s="260"/>
      <c r="J15" s="284"/>
      <c r="K15" s="285"/>
      <c r="L15" s="274"/>
      <c r="M15" s="276"/>
    </row>
    <row r="16" spans="1:13" ht="71.25" customHeight="1" x14ac:dyDescent="0.3">
      <c r="A16" s="262">
        <v>4</v>
      </c>
      <c r="B16" s="162" t="s">
        <v>158</v>
      </c>
      <c r="C16" s="166">
        <v>352</v>
      </c>
      <c r="D16" s="160">
        <v>1073</v>
      </c>
      <c r="E16" s="167">
        <v>15</v>
      </c>
      <c r="F16" s="263" t="s">
        <v>349</v>
      </c>
      <c r="G16" s="252">
        <f>C16+C17</f>
        <v>588</v>
      </c>
      <c r="H16" s="253">
        <f>D16+D17</f>
        <v>1877</v>
      </c>
      <c r="I16" s="282">
        <f>E16+E17</f>
        <v>35.200000000000003</v>
      </c>
      <c r="J16" s="260" t="s">
        <v>35</v>
      </c>
      <c r="K16" s="260" t="s">
        <v>32</v>
      </c>
      <c r="L16" s="273">
        <f>G16/400*100</f>
        <v>147</v>
      </c>
      <c r="M16" s="287"/>
    </row>
    <row r="17" spans="1:13" ht="83.25" customHeight="1" x14ac:dyDescent="0.3">
      <c r="A17" s="262"/>
      <c r="B17" s="162" t="s">
        <v>162</v>
      </c>
      <c r="C17" s="166">
        <v>236</v>
      </c>
      <c r="D17" s="160">
        <v>804</v>
      </c>
      <c r="E17" s="167">
        <v>20.2</v>
      </c>
      <c r="F17" s="263"/>
      <c r="G17" s="252"/>
      <c r="H17" s="253"/>
      <c r="I17" s="260"/>
      <c r="J17" s="260"/>
      <c r="K17" s="260"/>
      <c r="L17" s="286"/>
      <c r="M17" s="288"/>
    </row>
    <row r="18" spans="1:13" ht="33.75" customHeight="1" x14ac:dyDescent="0.3">
      <c r="A18" s="262">
        <v>5</v>
      </c>
      <c r="B18" s="162" t="s">
        <v>107</v>
      </c>
      <c r="C18" s="159">
        <v>143</v>
      </c>
      <c r="D18" s="159">
        <v>516</v>
      </c>
      <c r="E18" s="167">
        <v>4.2300000000000004</v>
      </c>
      <c r="F18" s="250" t="s">
        <v>350</v>
      </c>
      <c r="G18" s="290">
        <f>C18+C19+C20</f>
        <v>822</v>
      </c>
      <c r="H18" s="293">
        <f>D18+D19+D20</f>
        <v>2857</v>
      </c>
      <c r="I18" s="296">
        <f>E18+E19+E20</f>
        <v>25.91</v>
      </c>
      <c r="J18" s="283" t="s">
        <v>35</v>
      </c>
      <c r="K18" s="283" t="s">
        <v>351</v>
      </c>
      <c r="L18" s="273">
        <f>G18/400*100</f>
        <v>205.50000000000003</v>
      </c>
      <c r="M18" s="287"/>
    </row>
    <row r="19" spans="1:13" ht="42" customHeight="1" x14ac:dyDescent="0.3">
      <c r="A19" s="262"/>
      <c r="B19" s="162" t="s">
        <v>108</v>
      </c>
      <c r="C19" s="166">
        <v>234</v>
      </c>
      <c r="D19" s="160">
        <v>809</v>
      </c>
      <c r="E19" s="167">
        <v>8.18</v>
      </c>
      <c r="F19" s="251"/>
      <c r="G19" s="291"/>
      <c r="H19" s="294"/>
      <c r="I19" s="297"/>
      <c r="J19" s="285"/>
      <c r="K19" s="285"/>
      <c r="L19" s="274"/>
      <c r="M19" s="299"/>
    </row>
    <row r="20" spans="1:13" ht="44.25" customHeight="1" x14ac:dyDescent="0.3">
      <c r="A20" s="262"/>
      <c r="B20" s="162" t="s">
        <v>109</v>
      </c>
      <c r="C20" s="166">
        <v>445</v>
      </c>
      <c r="D20" s="160">
        <v>1532</v>
      </c>
      <c r="E20" s="167">
        <v>13.5</v>
      </c>
      <c r="F20" s="289"/>
      <c r="G20" s="292"/>
      <c r="H20" s="295"/>
      <c r="I20" s="298"/>
      <c r="J20" s="284"/>
      <c r="K20" s="284"/>
      <c r="L20" s="286"/>
      <c r="M20" s="288"/>
    </row>
    <row r="21" spans="1:13" ht="57.75" customHeight="1" x14ac:dyDescent="0.3">
      <c r="A21" s="262">
        <v>6</v>
      </c>
      <c r="B21" s="162" t="s">
        <v>114</v>
      </c>
      <c r="C21" s="166">
        <v>455</v>
      </c>
      <c r="D21" s="160">
        <v>1375</v>
      </c>
      <c r="E21" s="167">
        <v>30.05</v>
      </c>
      <c r="F21" s="263" t="s">
        <v>352</v>
      </c>
      <c r="G21" s="252">
        <f>C21+C22</f>
        <v>762</v>
      </c>
      <c r="H21" s="253">
        <f>D21+D22</f>
        <v>2267</v>
      </c>
      <c r="I21" s="282">
        <f>E21+E22</f>
        <v>47.1</v>
      </c>
      <c r="J21" s="260" t="s">
        <v>35</v>
      </c>
      <c r="K21" s="260" t="s">
        <v>346</v>
      </c>
      <c r="L21" s="273">
        <f>G21/400*100</f>
        <v>190.5</v>
      </c>
      <c r="M21" s="287"/>
    </row>
    <row r="22" spans="1:13" ht="63" customHeight="1" x14ac:dyDescent="0.3">
      <c r="A22" s="262"/>
      <c r="B22" s="162" t="s">
        <v>116</v>
      </c>
      <c r="C22" s="166">
        <v>307</v>
      </c>
      <c r="D22" s="160">
        <v>892</v>
      </c>
      <c r="E22" s="167">
        <v>17.05</v>
      </c>
      <c r="F22" s="263"/>
      <c r="G22" s="252"/>
      <c r="H22" s="253"/>
      <c r="I22" s="260"/>
      <c r="J22" s="260"/>
      <c r="K22" s="260"/>
      <c r="L22" s="286"/>
      <c r="M22" s="288"/>
    </row>
    <row r="23" spans="1:13" ht="45" customHeight="1" x14ac:dyDescent="0.3">
      <c r="A23" s="185">
        <v>7</v>
      </c>
      <c r="B23" s="349" t="s">
        <v>154</v>
      </c>
      <c r="C23" s="346">
        <v>715</v>
      </c>
      <c r="D23" s="347">
        <v>2227</v>
      </c>
      <c r="E23" s="348">
        <v>27</v>
      </c>
      <c r="F23" s="188" t="s">
        <v>377</v>
      </c>
      <c r="G23" s="346">
        <v>715</v>
      </c>
      <c r="H23" s="347">
        <v>2227</v>
      </c>
      <c r="I23" s="185">
        <v>27</v>
      </c>
      <c r="J23" s="185" t="s">
        <v>83</v>
      </c>
      <c r="K23" s="189" t="s">
        <v>378</v>
      </c>
      <c r="L23" s="185">
        <f>G23/400*100</f>
        <v>178.75</v>
      </c>
      <c r="M23" s="185"/>
    </row>
    <row r="24" spans="1:13" ht="45" customHeight="1" x14ac:dyDescent="0.3">
      <c r="A24" s="185">
        <v>8</v>
      </c>
      <c r="B24" s="349" t="s">
        <v>110</v>
      </c>
      <c r="C24" s="185">
        <v>471</v>
      </c>
      <c r="D24" s="43">
        <v>1598</v>
      </c>
      <c r="E24" s="348">
        <v>14.4</v>
      </c>
      <c r="F24" s="186" t="s">
        <v>377</v>
      </c>
      <c r="G24" s="185">
        <v>471</v>
      </c>
      <c r="H24" s="185">
        <v>1598</v>
      </c>
      <c r="I24" s="185">
        <v>14.4</v>
      </c>
      <c r="J24" s="185" t="s">
        <v>83</v>
      </c>
      <c r="K24" s="189" t="s">
        <v>378</v>
      </c>
      <c r="L24" s="185">
        <f>G24/400*100</f>
        <v>117.75</v>
      </c>
      <c r="M24" s="185"/>
    </row>
    <row r="25" spans="1:13" ht="45" customHeight="1" x14ac:dyDescent="0.3">
      <c r="A25" s="185">
        <v>9</v>
      </c>
      <c r="B25" s="349" t="s">
        <v>111</v>
      </c>
      <c r="C25" s="185">
        <v>459</v>
      </c>
      <c r="D25" s="43">
        <v>1624</v>
      </c>
      <c r="E25" s="348">
        <v>24.7</v>
      </c>
      <c r="F25" s="186" t="s">
        <v>377</v>
      </c>
      <c r="G25" s="185">
        <v>459</v>
      </c>
      <c r="H25" s="43">
        <v>1624</v>
      </c>
      <c r="I25" s="348">
        <v>24.7</v>
      </c>
      <c r="J25" s="185" t="s">
        <v>83</v>
      </c>
      <c r="K25" s="189" t="s">
        <v>378</v>
      </c>
      <c r="L25" s="185">
        <f>G25/400*100</f>
        <v>114.75</v>
      </c>
      <c r="M25" s="185"/>
    </row>
    <row r="26" spans="1:13" ht="45" customHeight="1" x14ac:dyDescent="0.3">
      <c r="A26" s="185">
        <v>10</v>
      </c>
      <c r="B26" s="158" t="s">
        <v>112</v>
      </c>
      <c r="C26" s="166">
        <v>487</v>
      </c>
      <c r="D26" s="43">
        <v>1560</v>
      </c>
      <c r="E26" s="185">
        <v>33.51</v>
      </c>
      <c r="F26" s="186" t="s">
        <v>377</v>
      </c>
      <c r="G26" s="166">
        <v>487</v>
      </c>
      <c r="H26" s="43">
        <v>1560</v>
      </c>
      <c r="I26" s="185">
        <v>33.51</v>
      </c>
      <c r="J26" s="185" t="s">
        <v>83</v>
      </c>
      <c r="K26" s="187" t="s">
        <v>378</v>
      </c>
      <c r="L26" s="185">
        <f>G26/400*100</f>
        <v>121.75</v>
      </c>
      <c r="M26" s="185"/>
    </row>
    <row r="27" spans="1:13" ht="45" customHeight="1" x14ac:dyDescent="0.3">
      <c r="A27" s="185">
        <v>11</v>
      </c>
      <c r="B27" s="158" t="s">
        <v>113</v>
      </c>
      <c r="C27" s="159">
        <v>780</v>
      </c>
      <c r="D27" s="43">
        <v>2348</v>
      </c>
      <c r="E27" s="185">
        <v>40.159999999999997</v>
      </c>
      <c r="F27" s="186" t="s">
        <v>377</v>
      </c>
      <c r="G27" s="159">
        <v>780</v>
      </c>
      <c r="H27" s="43">
        <v>2348</v>
      </c>
      <c r="I27" s="185">
        <v>40.159999999999997</v>
      </c>
      <c r="J27" s="185" t="s">
        <v>83</v>
      </c>
      <c r="K27" s="187" t="s">
        <v>378</v>
      </c>
      <c r="L27" s="348">
        <f>G27/400*100</f>
        <v>195</v>
      </c>
      <c r="M27" s="185"/>
    </row>
    <row r="28" spans="1:13" ht="45" customHeight="1" x14ac:dyDescent="0.3">
      <c r="A28" s="185">
        <v>12</v>
      </c>
      <c r="B28" s="158" t="s">
        <v>115</v>
      </c>
      <c r="C28" s="166">
        <v>583</v>
      </c>
      <c r="D28" s="185">
        <v>1855</v>
      </c>
      <c r="E28" s="185">
        <v>22.99</v>
      </c>
      <c r="F28" s="186" t="s">
        <v>377</v>
      </c>
      <c r="G28" s="166">
        <v>583</v>
      </c>
      <c r="H28" s="185">
        <v>1855</v>
      </c>
      <c r="I28" s="185">
        <v>22.99</v>
      </c>
      <c r="J28" s="185" t="s">
        <v>83</v>
      </c>
      <c r="K28" s="187" t="s">
        <v>378</v>
      </c>
      <c r="L28" s="348">
        <f>G28/400*100</f>
        <v>145.75</v>
      </c>
      <c r="M28" s="185"/>
    </row>
    <row r="29" spans="1:13" ht="45" customHeight="1" x14ac:dyDescent="0.3">
      <c r="C29" s="2"/>
      <c r="D29" s="2"/>
    </row>
    <row r="30" spans="1:13" ht="45" customHeight="1" x14ac:dyDescent="0.3">
      <c r="C30" s="2"/>
      <c r="D30" s="2"/>
    </row>
    <row r="31" spans="1:13" ht="45" customHeight="1" x14ac:dyDescent="0.3">
      <c r="C31" s="2"/>
      <c r="D31" s="2"/>
    </row>
    <row r="32" spans="1:13" ht="45" customHeight="1" x14ac:dyDescent="0.3">
      <c r="C32" s="2"/>
      <c r="D32" s="2"/>
    </row>
    <row r="33" spans="3:4" ht="45" customHeight="1" x14ac:dyDescent="0.3">
      <c r="C33" s="2"/>
      <c r="D33" s="2"/>
    </row>
    <row r="34" spans="3:4" ht="45" customHeight="1" x14ac:dyDescent="0.3">
      <c r="C34" s="2"/>
      <c r="D34" s="2"/>
    </row>
    <row r="35" spans="3:4" ht="45" customHeight="1" x14ac:dyDescent="0.3">
      <c r="C35" s="2"/>
      <c r="D35" s="2"/>
    </row>
    <row r="36" spans="3:4" ht="45" customHeight="1" x14ac:dyDescent="0.3">
      <c r="C36" s="2"/>
      <c r="D36" s="2"/>
    </row>
    <row r="37" spans="3:4" ht="45" customHeight="1" x14ac:dyDescent="0.3">
      <c r="C37" s="2"/>
      <c r="D37" s="2"/>
    </row>
    <row r="38" spans="3:4" ht="45" customHeight="1" x14ac:dyDescent="0.3">
      <c r="C38" s="2"/>
      <c r="D38" s="2"/>
    </row>
    <row r="39" spans="3:4" ht="45" customHeight="1" x14ac:dyDescent="0.3">
      <c r="C39" s="2"/>
      <c r="D39" s="2"/>
    </row>
    <row r="40" spans="3:4" ht="45" customHeight="1" x14ac:dyDescent="0.3">
      <c r="C40" s="2"/>
      <c r="D40" s="2"/>
    </row>
    <row r="41" spans="3:4" ht="45" customHeight="1" x14ac:dyDescent="0.3">
      <c r="C41" s="2"/>
      <c r="D41" s="2"/>
    </row>
    <row r="42" spans="3:4" ht="45" customHeight="1" x14ac:dyDescent="0.3">
      <c r="C42" s="2"/>
      <c r="D42" s="2"/>
    </row>
    <row r="43" spans="3:4" ht="45" customHeight="1" x14ac:dyDescent="0.3">
      <c r="C43" s="2"/>
      <c r="D43" s="2"/>
    </row>
    <row r="44" spans="3:4" ht="45" customHeight="1" x14ac:dyDescent="0.3">
      <c r="C44" s="2"/>
      <c r="D44" s="2"/>
    </row>
    <row r="45" spans="3:4" ht="45" customHeight="1" x14ac:dyDescent="0.3">
      <c r="C45" s="2"/>
      <c r="D45" s="2"/>
    </row>
    <row r="46" spans="3:4" ht="45" customHeight="1" x14ac:dyDescent="0.3">
      <c r="C46" s="2"/>
      <c r="D46" s="2"/>
    </row>
    <row r="47" spans="3:4" ht="45" customHeight="1" x14ac:dyDescent="0.3">
      <c r="C47" s="2"/>
      <c r="D47" s="2"/>
    </row>
    <row r="48" spans="3:4" ht="45" customHeight="1" x14ac:dyDescent="0.3">
      <c r="C48" s="2"/>
      <c r="D48" s="2"/>
    </row>
    <row r="49" spans="3:4" ht="45" customHeight="1" x14ac:dyDescent="0.3">
      <c r="C49" s="2"/>
      <c r="D49" s="2"/>
    </row>
    <row r="50" spans="3:4" ht="45" customHeight="1" x14ac:dyDescent="0.3">
      <c r="C50" s="2"/>
      <c r="D50" s="2"/>
    </row>
    <row r="51" spans="3:4" ht="45" customHeight="1" x14ac:dyDescent="0.3">
      <c r="C51" s="2"/>
      <c r="D51" s="2"/>
    </row>
    <row r="52" spans="3:4" ht="45" customHeight="1" x14ac:dyDescent="0.3">
      <c r="C52" s="2"/>
      <c r="D52" s="2"/>
    </row>
    <row r="53" spans="3:4" ht="45" customHeight="1" x14ac:dyDescent="0.3">
      <c r="C53" s="2"/>
      <c r="D53" s="2"/>
    </row>
    <row r="54" spans="3:4" ht="45" customHeight="1" x14ac:dyDescent="0.3">
      <c r="C54" s="2"/>
      <c r="D54" s="2"/>
    </row>
    <row r="55" spans="3:4" ht="45" customHeight="1" x14ac:dyDescent="0.3">
      <c r="C55" s="2"/>
      <c r="D55" s="2"/>
    </row>
    <row r="56" spans="3:4" ht="45" customHeight="1" x14ac:dyDescent="0.3">
      <c r="C56" s="2"/>
      <c r="D56" s="2"/>
    </row>
    <row r="57" spans="3:4" ht="45" customHeight="1" x14ac:dyDescent="0.3">
      <c r="C57" s="2"/>
      <c r="D57" s="2"/>
    </row>
    <row r="58" spans="3:4" ht="45" customHeight="1" x14ac:dyDescent="0.3">
      <c r="C58" s="2"/>
      <c r="D58" s="2"/>
    </row>
    <row r="59" spans="3:4" ht="45" customHeight="1" x14ac:dyDescent="0.3">
      <c r="C59" s="2"/>
      <c r="D59" s="2"/>
    </row>
    <row r="60" spans="3:4" ht="45" customHeight="1" x14ac:dyDescent="0.3">
      <c r="C60" s="2"/>
      <c r="D60" s="2"/>
    </row>
    <row r="61" spans="3:4" ht="45" customHeight="1" x14ac:dyDescent="0.3">
      <c r="C61" s="2"/>
      <c r="D61" s="2"/>
    </row>
    <row r="62" spans="3:4" ht="45" customHeight="1" x14ac:dyDescent="0.3">
      <c r="C62" s="2"/>
      <c r="D62" s="2"/>
    </row>
    <row r="63" spans="3:4" ht="45" customHeight="1" x14ac:dyDescent="0.3">
      <c r="C63" s="2"/>
      <c r="D63" s="2"/>
    </row>
    <row r="64" spans="3:4" ht="45" customHeight="1" x14ac:dyDescent="0.3">
      <c r="C64" s="2"/>
      <c r="D64" s="2"/>
    </row>
    <row r="65" spans="3:4" ht="45" customHeight="1" x14ac:dyDescent="0.3">
      <c r="C65" s="2"/>
      <c r="D65" s="2"/>
    </row>
    <row r="66" spans="3:4" ht="45" customHeight="1" x14ac:dyDescent="0.3">
      <c r="C66" s="2"/>
      <c r="D66" s="2"/>
    </row>
    <row r="67" spans="3:4" ht="45" customHeight="1" x14ac:dyDescent="0.3">
      <c r="C67" s="2"/>
      <c r="D67" s="2"/>
    </row>
    <row r="68" spans="3:4" ht="45" customHeight="1" x14ac:dyDescent="0.3">
      <c r="C68" s="2"/>
      <c r="D68" s="2"/>
    </row>
    <row r="69" spans="3:4" ht="45" customHeight="1" x14ac:dyDescent="0.3">
      <c r="C69" s="2"/>
      <c r="D69" s="2"/>
    </row>
    <row r="70" spans="3:4" ht="45" customHeight="1" x14ac:dyDescent="0.3">
      <c r="C70" s="2"/>
      <c r="D70" s="2"/>
    </row>
    <row r="71" spans="3:4" ht="45" customHeight="1" x14ac:dyDescent="0.3">
      <c r="C71" s="2"/>
      <c r="D71" s="2"/>
    </row>
    <row r="72" spans="3:4" ht="45" customHeight="1" x14ac:dyDescent="0.3">
      <c r="C72" s="2"/>
      <c r="D72" s="2"/>
    </row>
    <row r="73" spans="3:4" ht="45" customHeight="1" x14ac:dyDescent="0.3">
      <c r="C73" s="2"/>
      <c r="D73" s="2"/>
    </row>
    <row r="74" spans="3:4" ht="45" customHeight="1" x14ac:dyDescent="0.3">
      <c r="C74" s="2"/>
      <c r="D74" s="2"/>
    </row>
    <row r="75" spans="3:4" ht="45" customHeight="1" x14ac:dyDescent="0.3">
      <c r="C75" s="2"/>
      <c r="D75" s="2"/>
    </row>
    <row r="76" spans="3:4" ht="45" customHeight="1" x14ac:dyDescent="0.3">
      <c r="C76" s="2"/>
      <c r="D76" s="2"/>
    </row>
    <row r="77" spans="3:4" ht="45" customHeight="1" x14ac:dyDescent="0.3">
      <c r="C77" s="2"/>
      <c r="D77" s="2"/>
    </row>
    <row r="78" spans="3:4" ht="45" customHeight="1" x14ac:dyDescent="0.3">
      <c r="C78" s="2"/>
      <c r="D78" s="2"/>
    </row>
    <row r="79" spans="3:4" ht="45" customHeight="1" x14ac:dyDescent="0.3">
      <c r="C79" s="2"/>
      <c r="D79" s="2"/>
    </row>
    <row r="80" spans="3:4" ht="45" customHeight="1" x14ac:dyDescent="0.3">
      <c r="C80" s="2"/>
      <c r="D80" s="2"/>
    </row>
    <row r="81" spans="3:4" ht="45" customHeight="1" x14ac:dyDescent="0.3">
      <c r="C81" s="2"/>
      <c r="D81" s="2"/>
    </row>
    <row r="82" spans="3:4" ht="45" customHeight="1" x14ac:dyDescent="0.3">
      <c r="C82" s="2"/>
      <c r="D82" s="2"/>
    </row>
    <row r="83" spans="3:4" ht="45" customHeight="1" x14ac:dyDescent="0.3">
      <c r="C83" s="2"/>
      <c r="D83" s="2"/>
    </row>
    <row r="84" spans="3:4" ht="45" customHeight="1" x14ac:dyDescent="0.3">
      <c r="C84" s="2"/>
      <c r="D84" s="2"/>
    </row>
    <row r="85" spans="3:4" ht="45" customHeight="1" x14ac:dyDescent="0.3">
      <c r="C85" s="2"/>
      <c r="D85" s="2"/>
    </row>
    <row r="86" spans="3:4" ht="45" customHeight="1" x14ac:dyDescent="0.3">
      <c r="C86" s="2"/>
      <c r="D86" s="2"/>
    </row>
    <row r="87" spans="3:4" ht="45" customHeight="1" x14ac:dyDescent="0.3">
      <c r="C87" s="2"/>
      <c r="D87" s="2"/>
    </row>
    <row r="88" spans="3:4" ht="45" customHeight="1" x14ac:dyDescent="0.3">
      <c r="C88" s="2"/>
      <c r="D88" s="2"/>
    </row>
    <row r="89" spans="3:4" ht="45" customHeight="1" x14ac:dyDescent="0.3">
      <c r="C89" s="2"/>
      <c r="D89" s="2"/>
    </row>
    <row r="90" spans="3:4" ht="45" customHeight="1" x14ac:dyDescent="0.3">
      <c r="C90" s="2"/>
      <c r="D90" s="2"/>
    </row>
    <row r="91" spans="3:4" ht="45" customHeight="1" x14ac:dyDescent="0.3">
      <c r="C91" s="2"/>
      <c r="D91" s="2"/>
    </row>
    <row r="92" spans="3:4" ht="45" customHeight="1" x14ac:dyDescent="0.3">
      <c r="C92" s="2"/>
      <c r="D92" s="2"/>
    </row>
    <row r="93" spans="3:4" ht="45" customHeight="1" x14ac:dyDescent="0.3">
      <c r="C93" s="2"/>
      <c r="D93" s="2"/>
    </row>
    <row r="94" spans="3:4" ht="45" customHeight="1" x14ac:dyDescent="0.3">
      <c r="C94" s="2"/>
      <c r="D94" s="2"/>
    </row>
    <row r="95" spans="3:4" ht="45" customHeight="1" x14ac:dyDescent="0.3">
      <c r="C95" s="2"/>
      <c r="D95" s="2"/>
    </row>
    <row r="96" spans="3:4" ht="45" customHeight="1" x14ac:dyDescent="0.3">
      <c r="C96" s="2"/>
      <c r="D96" s="2"/>
    </row>
    <row r="97" spans="3:4" ht="45" customHeight="1" x14ac:dyDescent="0.3">
      <c r="C97" s="2"/>
      <c r="D97" s="2"/>
    </row>
    <row r="98" spans="3:4" ht="45" customHeight="1" x14ac:dyDescent="0.3">
      <c r="C98" s="2"/>
      <c r="D98" s="2"/>
    </row>
    <row r="99" spans="3:4" ht="45" customHeight="1" x14ac:dyDescent="0.3">
      <c r="C99" s="2"/>
      <c r="D99" s="2"/>
    </row>
    <row r="100" spans="3:4" ht="45" customHeight="1" x14ac:dyDescent="0.3">
      <c r="C100" s="2"/>
      <c r="D100" s="2"/>
    </row>
    <row r="101" spans="3:4" ht="45" customHeight="1" x14ac:dyDescent="0.3">
      <c r="C101" s="2"/>
      <c r="D101" s="2"/>
    </row>
    <row r="102" spans="3:4" ht="45" customHeight="1" x14ac:dyDescent="0.3">
      <c r="C102" s="2"/>
      <c r="D102" s="2"/>
    </row>
    <row r="103" spans="3:4" ht="45" customHeight="1" x14ac:dyDescent="0.3">
      <c r="C103" s="2"/>
      <c r="D103" s="2"/>
    </row>
    <row r="104" spans="3:4" ht="45" customHeight="1" x14ac:dyDescent="0.3">
      <c r="C104" s="2"/>
      <c r="D104" s="2"/>
    </row>
    <row r="105" spans="3:4" ht="45" customHeight="1" x14ac:dyDescent="0.3">
      <c r="C105" s="2"/>
      <c r="D105" s="2"/>
    </row>
    <row r="106" spans="3:4" ht="45" customHeight="1" x14ac:dyDescent="0.3">
      <c r="C106" s="2"/>
      <c r="D106" s="2"/>
    </row>
    <row r="107" spans="3:4" ht="45" customHeight="1" x14ac:dyDescent="0.3">
      <c r="C107" s="2"/>
      <c r="D107" s="2"/>
    </row>
    <row r="108" spans="3:4" ht="45" customHeight="1" x14ac:dyDescent="0.3">
      <c r="C108" s="2"/>
      <c r="D108" s="2"/>
    </row>
    <row r="109" spans="3:4" ht="45" customHeight="1" x14ac:dyDescent="0.3">
      <c r="C109" s="2"/>
      <c r="D109" s="2"/>
    </row>
    <row r="110" spans="3:4" ht="45" customHeight="1" x14ac:dyDescent="0.3">
      <c r="C110" s="2"/>
      <c r="D110" s="2"/>
    </row>
    <row r="111" spans="3:4" ht="45" customHeight="1" x14ac:dyDescent="0.3">
      <c r="C111" s="2"/>
      <c r="D111" s="2"/>
    </row>
    <row r="112" spans="3:4" ht="45" customHeight="1" x14ac:dyDescent="0.3">
      <c r="C112" s="2"/>
      <c r="D112" s="2"/>
    </row>
    <row r="113" spans="3:4" ht="45" customHeight="1" x14ac:dyDescent="0.3">
      <c r="C113" s="2"/>
      <c r="D113" s="2"/>
    </row>
    <row r="114" spans="3:4" ht="45" customHeight="1" x14ac:dyDescent="0.3">
      <c r="C114" s="2"/>
      <c r="D114" s="2"/>
    </row>
    <row r="115" spans="3:4" ht="45" customHeight="1" x14ac:dyDescent="0.3">
      <c r="C115" s="2"/>
      <c r="D115" s="2"/>
    </row>
    <row r="116" spans="3:4" ht="45" customHeight="1" x14ac:dyDescent="0.3">
      <c r="C116" s="2"/>
      <c r="D116" s="2"/>
    </row>
    <row r="117" spans="3:4" ht="45" customHeight="1" x14ac:dyDescent="0.3">
      <c r="C117" s="2"/>
      <c r="D117" s="2"/>
    </row>
    <row r="118" spans="3:4" ht="45" customHeight="1" x14ac:dyDescent="0.3">
      <c r="C118" s="2"/>
      <c r="D118" s="2"/>
    </row>
    <row r="119" spans="3:4" ht="45" customHeight="1" x14ac:dyDescent="0.3">
      <c r="C119" s="2"/>
      <c r="D119" s="2"/>
    </row>
    <row r="120" spans="3:4" ht="45" customHeight="1" x14ac:dyDescent="0.3">
      <c r="C120" s="2"/>
      <c r="D120" s="2"/>
    </row>
    <row r="121" spans="3:4" ht="45" customHeight="1" x14ac:dyDescent="0.3">
      <c r="C121" s="2"/>
      <c r="D121" s="2"/>
    </row>
    <row r="122" spans="3:4" ht="45" customHeight="1" x14ac:dyDescent="0.3">
      <c r="C122" s="2"/>
      <c r="D122" s="2"/>
    </row>
    <row r="123" spans="3:4" ht="45" customHeight="1" x14ac:dyDescent="0.3">
      <c r="C123" s="2"/>
      <c r="D123" s="2"/>
    </row>
    <row r="124" spans="3:4" ht="45" customHeight="1" x14ac:dyDescent="0.3">
      <c r="C124" s="2"/>
      <c r="D124" s="2"/>
    </row>
    <row r="125" spans="3:4" ht="45" customHeight="1" x14ac:dyDescent="0.3">
      <c r="C125" s="2"/>
      <c r="D125" s="2"/>
    </row>
    <row r="126" spans="3:4" ht="45" customHeight="1" x14ac:dyDescent="0.3">
      <c r="C126" s="2"/>
      <c r="D126" s="2"/>
    </row>
    <row r="127" spans="3:4" ht="45" customHeight="1" x14ac:dyDescent="0.3">
      <c r="C127" s="2"/>
      <c r="D127" s="2"/>
    </row>
    <row r="128" spans="3:4" ht="45" customHeight="1" x14ac:dyDescent="0.3">
      <c r="C128" s="2"/>
      <c r="D128" s="2"/>
    </row>
    <row r="129" spans="3:4" ht="45" customHeight="1" x14ac:dyDescent="0.3">
      <c r="C129" s="2"/>
      <c r="D129" s="2"/>
    </row>
    <row r="130" spans="3:4" ht="45" customHeight="1" x14ac:dyDescent="0.3">
      <c r="C130" s="2"/>
      <c r="D130" s="2"/>
    </row>
    <row r="131" spans="3:4" ht="45" customHeight="1" x14ac:dyDescent="0.3">
      <c r="C131" s="2"/>
      <c r="D131" s="2"/>
    </row>
    <row r="132" spans="3:4" ht="45" customHeight="1" x14ac:dyDescent="0.3">
      <c r="C132" s="2"/>
      <c r="D132" s="2"/>
    </row>
    <row r="133" spans="3:4" ht="45" customHeight="1" x14ac:dyDescent="0.3">
      <c r="C133" s="2"/>
      <c r="D133" s="2"/>
    </row>
    <row r="134" spans="3:4" ht="45" customHeight="1" x14ac:dyDescent="0.3">
      <c r="C134" s="2"/>
      <c r="D134" s="2"/>
    </row>
    <row r="135" spans="3:4" ht="45" customHeight="1" x14ac:dyDescent="0.3">
      <c r="C135" s="2"/>
      <c r="D135" s="2"/>
    </row>
    <row r="136" spans="3:4" ht="45" customHeight="1" x14ac:dyDescent="0.3">
      <c r="C136" s="2"/>
      <c r="D136" s="2"/>
    </row>
    <row r="137" spans="3:4" ht="45" customHeight="1" x14ac:dyDescent="0.3">
      <c r="C137" s="2"/>
      <c r="D137" s="2"/>
    </row>
    <row r="138" spans="3:4" ht="45" customHeight="1" x14ac:dyDescent="0.3">
      <c r="C138" s="2"/>
      <c r="D138" s="2"/>
    </row>
    <row r="139" spans="3:4" ht="45" customHeight="1" x14ac:dyDescent="0.3">
      <c r="C139" s="2"/>
      <c r="D139" s="2"/>
    </row>
    <row r="140" spans="3:4" ht="45" customHeight="1" x14ac:dyDescent="0.3">
      <c r="C140" s="2"/>
      <c r="D140" s="2"/>
    </row>
    <row r="141" spans="3:4" ht="45" customHeight="1" x14ac:dyDescent="0.3">
      <c r="C141" s="2"/>
      <c r="D141" s="2"/>
    </row>
    <row r="142" spans="3:4" ht="45" customHeight="1" x14ac:dyDescent="0.3">
      <c r="C142" s="2"/>
      <c r="D142" s="2"/>
    </row>
    <row r="143" spans="3:4" ht="45" customHeight="1" x14ac:dyDescent="0.3">
      <c r="C143" s="2"/>
      <c r="D143" s="2"/>
    </row>
    <row r="144" spans="3:4" ht="45" customHeight="1" x14ac:dyDescent="0.3">
      <c r="C144" s="2"/>
      <c r="D144" s="2"/>
    </row>
    <row r="145" spans="3:4" ht="45" customHeight="1" x14ac:dyDescent="0.3">
      <c r="C145" s="2"/>
      <c r="D145" s="2"/>
    </row>
    <row r="146" spans="3:4" ht="45" customHeight="1" x14ac:dyDescent="0.3">
      <c r="C146" s="2"/>
      <c r="D146" s="2"/>
    </row>
    <row r="147" spans="3:4" ht="45" customHeight="1" x14ac:dyDescent="0.3">
      <c r="C147" s="2"/>
      <c r="D147" s="2"/>
    </row>
    <row r="148" spans="3:4" ht="45" customHeight="1" x14ac:dyDescent="0.3">
      <c r="C148" s="2"/>
      <c r="D148" s="2"/>
    </row>
    <row r="149" spans="3:4" ht="45" customHeight="1" x14ac:dyDescent="0.3">
      <c r="C149" s="2"/>
      <c r="D149" s="2"/>
    </row>
    <row r="150" spans="3:4" ht="45" customHeight="1" x14ac:dyDescent="0.3">
      <c r="C150" s="2"/>
      <c r="D150" s="2"/>
    </row>
    <row r="151" spans="3:4" ht="45" customHeight="1" x14ac:dyDescent="0.3">
      <c r="C151" s="2"/>
      <c r="D151" s="2"/>
    </row>
    <row r="152" spans="3:4" ht="45" customHeight="1" x14ac:dyDescent="0.3">
      <c r="C152" s="2"/>
      <c r="D152" s="2"/>
    </row>
    <row r="153" spans="3:4" ht="45" customHeight="1" x14ac:dyDescent="0.3">
      <c r="C153" s="2"/>
      <c r="D153" s="2"/>
    </row>
    <row r="154" spans="3:4" ht="45" customHeight="1" x14ac:dyDescent="0.3">
      <c r="C154" s="2"/>
      <c r="D154" s="2"/>
    </row>
    <row r="155" spans="3:4" ht="45" customHeight="1" x14ac:dyDescent="0.3">
      <c r="C155" s="2"/>
      <c r="D155" s="2"/>
    </row>
    <row r="156" spans="3:4" ht="45" customHeight="1" x14ac:dyDescent="0.3">
      <c r="C156" s="2"/>
      <c r="D156" s="2"/>
    </row>
    <row r="157" spans="3:4" ht="45" customHeight="1" x14ac:dyDescent="0.3">
      <c r="C157" s="2"/>
      <c r="D157" s="2"/>
    </row>
    <row r="158" spans="3:4" ht="45" customHeight="1" x14ac:dyDescent="0.3">
      <c r="C158" s="2"/>
      <c r="D158" s="2"/>
    </row>
    <row r="159" spans="3:4" ht="45" customHeight="1" x14ac:dyDescent="0.3">
      <c r="C159" s="2"/>
      <c r="D159" s="2"/>
    </row>
    <row r="160" spans="3:4" ht="45" customHeight="1" x14ac:dyDescent="0.3">
      <c r="C160" s="2"/>
      <c r="D160" s="2"/>
    </row>
    <row r="161" spans="3:4" ht="45" customHeight="1" x14ac:dyDescent="0.3">
      <c r="C161" s="2"/>
      <c r="D161" s="2"/>
    </row>
    <row r="162" spans="3:4" ht="45" customHeight="1" x14ac:dyDescent="0.3">
      <c r="C162" s="2"/>
      <c r="D162" s="2"/>
    </row>
    <row r="163" spans="3:4" ht="45" customHeight="1" x14ac:dyDescent="0.3">
      <c r="C163" s="2"/>
      <c r="D163" s="2"/>
    </row>
    <row r="164" spans="3:4" ht="45" customHeight="1" x14ac:dyDescent="0.3">
      <c r="C164" s="2"/>
      <c r="D164" s="2"/>
    </row>
    <row r="165" spans="3:4" ht="45" customHeight="1" x14ac:dyDescent="0.3">
      <c r="C165" s="2"/>
      <c r="D165" s="2"/>
    </row>
    <row r="166" spans="3:4" ht="45" customHeight="1" x14ac:dyDescent="0.3">
      <c r="C166" s="2"/>
      <c r="D166" s="2"/>
    </row>
    <row r="167" spans="3:4" ht="45" customHeight="1" x14ac:dyDescent="0.3">
      <c r="C167" s="2"/>
      <c r="D167" s="2"/>
    </row>
    <row r="168" spans="3:4" ht="45" customHeight="1" x14ac:dyDescent="0.3">
      <c r="C168" s="2"/>
      <c r="D168" s="2"/>
    </row>
    <row r="169" spans="3:4" ht="45" customHeight="1" x14ac:dyDescent="0.3">
      <c r="C169" s="2"/>
      <c r="D169" s="2"/>
    </row>
    <row r="170" spans="3:4" ht="45" customHeight="1" x14ac:dyDescent="0.3">
      <c r="C170" s="2"/>
      <c r="D170" s="2"/>
    </row>
    <row r="171" spans="3:4" ht="45" customHeight="1" x14ac:dyDescent="0.3">
      <c r="C171" s="2"/>
      <c r="D171" s="2"/>
    </row>
    <row r="172" spans="3:4" ht="45" customHeight="1" x14ac:dyDescent="0.3">
      <c r="C172" s="2"/>
      <c r="D172" s="2"/>
    </row>
    <row r="173" spans="3:4" ht="45" customHeight="1" x14ac:dyDescent="0.3">
      <c r="C173" s="2"/>
      <c r="D173" s="2"/>
    </row>
    <row r="174" spans="3:4" ht="45" customHeight="1" x14ac:dyDescent="0.3">
      <c r="C174" s="2"/>
      <c r="D174" s="2"/>
    </row>
    <row r="175" spans="3:4" ht="45" customHeight="1" x14ac:dyDescent="0.3">
      <c r="C175" s="2"/>
      <c r="D175" s="2"/>
    </row>
    <row r="176" spans="3:4" ht="45" customHeight="1" x14ac:dyDescent="0.3">
      <c r="C176" s="2"/>
      <c r="D176" s="2"/>
    </row>
    <row r="177" spans="3:4" ht="45" customHeight="1" x14ac:dyDescent="0.3">
      <c r="C177" s="2"/>
      <c r="D177" s="2"/>
    </row>
    <row r="178" spans="3:4" ht="45" customHeight="1" x14ac:dyDescent="0.3">
      <c r="C178" s="2"/>
      <c r="D178" s="2"/>
    </row>
    <row r="179" spans="3:4" ht="45" customHeight="1" x14ac:dyDescent="0.3">
      <c r="C179" s="2"/>
      <c r="D179" s="2"/>
    </row>
    <row r="180" spans="3:4" ht="45" customHeight="1" x14ac:dyDescent="0.3">
      <c r="C180" s="2"/>
      <c r="D180" s="2"/>
    </row>
    <row r="181" spans="3:4" ht="45" customHeight="1" x14ac:dyDescent="0.3">
      <c r="C181" s="2"/>
      <c r="D181" s="2"/>
    </row>
    <row r="182" spans="3:4" ht="45" customHeight="1" x14ac:dyDescent="0.3">
      <c r="C182" s="2"/>
      <c r="D182" s="2"/>
    </row>
    <row r="183" spans="3:4" ht="45" customHeight="1" x14ac:dyDescent="0.3">
      <c r="C183" s="2"/>
      <c r="D183" s="2"/>
    </row>
    <row r="184" spans="3:4" ht="45" customHeight="1" x14ac:dyDescent="0.3">
      <c r="C184" s="2"/>
      <c r="D184" s="2"/>
    </row>
    <row r="185" spans="3:4" ht="45" customHeight="1" x14ac:dyDescent="0.3">
      <c r="C185" s="2"/>
      <c r="D185" s="2"/>
    </row>
    <row r="186" spans="3:4" ht="45" customHeight="1" x14ac:dyDescent="0.3">
      <c r="C186" s="2"/>
      <c r="D186" s="2"/>
    </row>
    <row r="187" spans="3:4" ht="45" customHeight="1" x14ac:dyDescent="0.3">
      <c r="C187" s="2"/>
      <c r="D187" s="2"/>
    </row>
    <row r="188" spans="3:4" ht="45" customHeight="1" x14ac:dyDescent="0.3">
      <c r="C188" s="2"/>
      <c r="D188" s="2"/>
    </row>
    <row r="189" spans="3:4" ht="45" customHeight="1" x14ac:dyDescent="0.3">
      <c r="C189" s="2"/>
      <c r="D189" s="2"/>
    </row>
    <row r="190" spans="3:4" ht="45" customHeight="1" x14ac:dyDescent="0.3">
      <c r="C190" s="2"/>
      <c r="D190" s="2"/>
    </row>
    <row r="191" spans="3:4" ht="45" customHeight="1" x14ac:dyDescent="0.3">
      <c r="C191" s="2"/>
      <c r="D191" s="2"/>
    </row>
    <row r="192" spans="3:4" ht="45" customHeight="1" x14ac:dyDescent="0.3">
      <c r="C192" s="2"/>
      <c r="D192" s="2"/>
    </row>
    <row r="193" spans="3:4" ht="45" customHeight="1" x14ac:dyDescent="0.3">
      <c r="C193" s="2"/>
      <c r="D193" s="2"/>
    </row>
    <row r="194" spans="3:4" ht="45" customHeight="1" x14ac:dyDescent="0.3">
      <c r="C194" s="2"/>
      <c r="D194" s="2"/>
    </row>
    <row r="195" spans="3:4" ht="45" customHeight="1" x14ac:dyDescent="0.3">
      <c r="C195" s="2"/>
      <c r="D195" s="2"/>
    </row>
    <row r="196" spans="3:4" ht="45" customHeight="1" x14ac:dyDescent="0.3">
      <c r="C196" s="2"/>
      <c r="D196" s="2"/>
    </row>
    <row r="197" spans="3:4" ht="45" customHeight="1" x14ac:dyDescent="0.3">
      <c r="C197" s="2"/>
      <c r="D197" s="2"/>
    </row>
    <row r="198" spans="3:4" ht="45" customHeight="1" x14ac:dyDescent="0.3">
      <c r="C198" s="2"/>
      <c r="D198" s="2"/>
    </row>
    <row r="199" spans="3:4" ht="45" customHeight="1" x14ac:dyDescent="0.3">
      <c r="C199" s="2"/>
      <c r="D199" s="2"/>
    </row>
    <row r="200" spans="3:4" ht="45" customHeight="1" x14ac:dyDescent="0.3">
      <c r="C200" s="2"/>
      <c r="D200" s="2"/>
    </row>
    <row r="201" spans="3:4" ht="45" customHeight="1" x14ac:dyDescent="0.3">
      <c r="C201" s="2"/>
      <c r="D201" s="2"/>
    </row>
    <row r="202" spans="3:4" ht="45" customHeight="1" x14ac:dyDescent="0.3">
      <c r="C202" s="2"/>
      <c r="D202" s="2"/>
    </row>
    <row r="203" spans="3:4" ht="45" customHeight="1" x14ac:dyDescent="0.3">
      <c r="C203" s="2"/>
      <c r="D203" s="2"/>
    </row>
    <row r="204" spans="3:4" ht="45" customHeight="1" x14ac:dyDescent="0.3">
      <c r="C204" s="2"/>
      <c r="D204" s="2"/>
    </row>
    <row r="205" spans="3:4" ht="45" customHeight="1" x14ac:dyDescent="0.3">
      <c r="C205" s="2"/>
      <c r="D205" s="2"/>
    </row>
    <row r="206" spans="3:4" ht="45" customHeight="1" x14ac:dyDescent="0.3">
      <c r="C206" s="2"/>
      <c r="D206" s="2"/>
    </row>
    <row r="207" spans="3:4" ht="45" customHeight="1" x14ac:dyDescent="0.3">
      <c r="C207" s="2"/>
      <c r="D207" s="2"/>
    </row>
    <row r="208" spans="3:4" ht="45" customHeight="1" x14ac:dyDescent="0.3">
      <c r="C208" s="2"/>
      <c r="D208" s="2"/>
    </row>
    <row r="209" spans="3:4" ht="45" customHeight="1" x14ac:dyDescent="0.3">
      <c r="C209" s="2"/>
      <c r="D209" s="2"/>
    </row>
    <row r="210" spans="3:4" ht="45" customHeight="1" x14ac:dyDescent="0.3">
      <c r="C210" s="2"/>
      <c r="D210" s="2"/>
    </row>
    <row r="211" spans="3:4" ht="45" customHeight="1" x14ac:dyDescent="0.3">
      <c r="C211" s="2"/>
      <c r="D211" s="2"/>
    </row>
    <row r="212" spans="3:4" ht="45" customHeight="1" x14ac:dyDescent="0.3">
      <c r="C212" s="2"/>
      <c r="D212" s="2"/>
    </row>
    <row r="213" spans="3:4" ht="45" customHeight="1" x14ac:dyDescent="0.3">
      <c r="C213" s="2"/>
      <c r="D213" s="2"/>
    </row>
    <row r="214" spans="3:4" ht="45" customHeight="1" x14ac:dyDescent="0.3">
      <c r="C214" s="2"/>
      <c r="D214" s="2"/>
    </row>
    <row r="215" spans="3:4" ht="45" customHeight="1" x14ac:dyDescent="0.3">
      <c r="C215" s="2"/>
      <c r="D215" s="2"/>
    </row>
    <row r="216" spans="3:4" ht="45" customHeight="1" x14ac:dyDescent="0.3">
      <c r="C216" s="2"/>
      <c r="D216" s="2"/>
    </row>
    <row r="217" spans="3:4" ht="45" customHeight="1" x14ac:dyDescent="0.3">
      <c r="C217" s="2"/>
      <c r="D217" s="2"/>
    </row>
    <row r="218" spans="3:4" ht="45" customHeight="1" x14ac:dyDescent="0.3">
      <c r="C218" s="2"/>
      <c r="D218" s="2"/>
    </row>
    <row r="219" spans="3:4" ht="45" customHeight="1" x14ac:dyDescent="0.3">
      <c r="C219" s="2"/>
      <c r="D219" s="2"/>
    </row>
    <row r="220" spans="3:4" ht="45" customHeight="1" x14ac:dyDescent="0.3">
      <c r="C220" s="2"/>
      <c r="D220" s="2"/>
    </row>
    <row r="221" spans="3:4" ht="45" customHeight="1" x14ac:dyDescent="0.3">
      <c r="C221" s="2"/>
      <c r="D221" s="2"/>
    </row>
    <row r="222" spans="3:4" ht="45" customHeight="1" x14ac:dyDescent="0.3">
      <c r="C222" s="2"/>
      <c r="D222" s="2"/>
    </row>
    <row r="223" spans="3:4" ht="45" customHeight="1" x14ac:dyDescent="0.3">
      <c r="C223" s="2"/>
      <c r="D223" s="2"/>
    </row>
    <row r="224" spans="3:4" ht="45" customHeight="1" x14ac:dyDescent="0.3">
      <c r="C224" s="2"/>
      <c r="D224" s="2"/>
    </row>
    <row r="225" spans="3:4" ht="45" customHeight="1" x14ac:dyDescent="0.3">
      <c r="C225" s="2"/>
      <c r="D225" s="2"/>
    </row>
    <row r="226" spans="3:4" ht="45" customHeight="1" x14ac:dyDescent="0.3">
      <c r="C226" s="2"/>
      <c r="D226" s="2"/>
    </row>
    <row r="227" spans="3:4" ht="45" customHeight="1" x14ac:dyDescent="0.3">
      <c r="C227" s="2"/>
      <c r="D227" s="2"/>
    </row>
    <row r="228" spans="3:4" ht="45" customHeight="1" x14ac:dyDescent="0.3">
      <c r="C228" s="2"/>
      <c r="D228" s="2"/>
    </row>
    <row r="229" spans="3:4" ht="45" customHeight="1" x14ac:dyDescent="0.3">
      <c r="C229" s="2"/>
      <c r="D229" s="2"/>
    </row>
    <row r="230" spans="3:4" ht="45" customHeight="1" x14ac:dyDescent="0.3">
      <c r="C230" s="2"/>
      <c r="D230" s="2"/>
    </row>
    <row r="231" spans="3:4" ht="45" customHeight="1" x14ac:dyDescent="0.3">
      <c r="C231" s="2"/>
      <c r="D231" s="2"/>
    </row>
    <row r="232" spans="3:4" ht="45" customHeight="1" x14ac:dyDescent="0.3">
      <c r="C232" s="2"/>
      <c r="D232" s="2"/>
    </row>
    <row r="233" spans="3:4" ht="45" customHeight="1" x14ac:dyDescent="0.3">
      <c r="C233" s="2"/>
      <c r="D233" s="2"/>
    </row>
    <row r="234" spans="3:4" ht="45" customHeight="1" x14ac:dyDescent="0.3">
      <c r="C234" s="2"/>
      <c r="D234" s="2"/>
    </row>
    <row r="235" spans="3:4" ht="45" customHeight="1" x14ac:dyDescent="0.3">
      <c r="C235" s="2"/>
      <c r="D235" s="2"/>
    </row>
    <row r="236" spans="3:4" ht="45" customHeight="1" x14ac:dyDescent="0.3">
      <c r="C236" s="2"/>
      <c r="D236" s="2"/>
    </row>
    <row r="237" spans="3:4" ht="45" customHeight="1" x14ac:dyDescent="0.3">
      <c r="C237" s="2"/>
      <c r="D237" s="2"/>
    </row>
    <row r="238" spans="3:4" ht="45" customHeight="1" x14ac:dyDescent="0.3">
      <c r="C238" s="2"/>
      <c r="D238" s="2"/>
    </row>
    <row r="239" spans="3:4" ht="45" customHeight="1" x14ac:dyDescent="0.3">
      <c r="C239" s="2"/>
      <c r="D239" s="2"/>
    </row>
    <row r="240" spans="3:4" ht="45" customHeight="1" x14ac:dyDescent="0.3">
      <c r="C240" s="2"/>
      <c r="D240" s="2"/>
    </row>
    <row r="241" spans="3:4" ht="45" customHeight="1" x14ac:dyDescent="0.3">
      <c r="C241" s="2"/>
      <c r="D241" s="2"/>
    </row>
    <row r="242" spans="3:4" ht="45" customHeight="1" x14ac:dyDescent="0.3">
      <c r="C242" s="2"/>
      <c r="D242" s="2"/>
    </row>
    <row r="243" spans="3:4" ht="45" customHeight="1" x14ac:dyDescent="0.3">
      <c r="C243" s="2"/>
      <c r="D243" s="2"/>
    </row>
    <row r="244" spans="3:4" ht="45" customHeight="1" x14ac:dyDescent="0.3">
      <c r="C244" s="2"/>
      <c r="D244" s="2"/>
    </row>
    <row r="245" spans="3:4" ht="45" customHeight="1" x14ac:dyDescent="0.3">
      <c r="C245" s="2"/>
      <c r="D245" s="2"/>
    </row>
    <row r="246" spans="3:4" ht="45" customHeight="1" x14ac:dyDescent="0.3">
      <c r="C246" s="2"/>
      <c r="D246" s="2"/>
    </row>
    <row r="247" spans="3:4" ht="45" customHeight="1" x14ac:dyDescent="0.3">
      <c r="C247" s="2"/>
      <c r="D247" s="2"/>
    </row>
    <row r="248" spans="3:4" ht="45" customHeight="1" x14ac:dyDescent="0.3">
      <c r="C248" s="2"/>
      <c r="D248" s="2"/>
    </row>
    <row r="249" spans="3:4" ht="45" customHeight="1" x14ac:dyDescent="0.3">
      <c r="C249" s="2"/>
      <c r="D249" s="2"/>
    </row>
    <row r="250" spans="3:4" ht="45" customHeight="1" x14ac:dyDescent="0.3">
      <c r="C250" s="2"/>
      <c r="D250" s="2"/>
    </row>
    <row r="251" spans="3:4" ht="45" customHeight="1" x14ac:dyDescent="0.3">
      <c r="C251" s="2"/>
      <c r="D251" s="2"/>
    </row>
    <row r="252" spans="3:4" ht="45" customHeight="1" x14ac:dyDescent="0.3">
      <c r="C252" s="2"/>
      <c r="D252" s="2"/>
    </row>
    <row r="253" spans="3:4" ht="45" customHeight="1" x14ac:dyDescent="0.3">
      <c r="C253" s="2"/>
      <c r="D253" s="2"/>
    </row>
    <row r="254" spans="3:4" ht="45" customHeight="1" x14ac:dyDescent="0.3">
      <c r="C254" s="2"/>
      <c r="D254" s="2"/>
    </row>
    <row r="255" spans="3:4" ht="45" customHeight="1" x14ac:dyDescent="0.3">
      <c r="C255" s="2"/>
      <c r="D255" s="2"/>
    </row>
    <row r="256" spans="3:4" ht="45" customHeight="1" x14ac:dyDescent="0.3">
      <c r="C256" s="2"/>
      <c r="D256" s="2"/>
    </row>
    <row r="257" spans="3:4" ht="45" customHeight="1" x14ac:dyDescent="0.3">
      <c r="C257" s="2"/>
      <c r="D257" s="2"/>
    </row>
    <row r="258" spans="3:4" ht="45" customHeight="1" x14ac:dyDescent="0.3">
      <c r="C258" s="2"/>
      <c r="D258" s="2"/>
    </row>
    <row r="259" spans="3:4" ht="45" customHeight="1" x14ac:dyDescent="0.3">
      <c r="C259" s="2"/>
      <c r="D259" s="2"/>
    </row>
    <row r="260" spans="3:4" ht="45" customHeight="1" x14ac:dyDescent="0.3">
      <c r="C260" s="2"/>
      <c r="D260" s="2"/>
    </row>
    <row r="261" spans="3:4" ht="45" customHeight="1" x14ac:dyDescent="0.3">
      <c r="C261" s="2"/>
      <c r="D261" s="2"/>
    </row>
    <row r="262" spans="3:4" ht="45" customHeight="1" x14ac:dyDescent="0.3">
      <c r="C262" s="2"/>
      <c r="D262" s="2"/>
    </row>
    <row r="263" spans="3:4" ht="45" customHeight="1" x14ac:dyDescent="0.3">
      <c r="C263" s="2"/>
      <c r="D263" s="2"/>
    </row>
    <row r="264" spans="3:4" ht="45" customHeight="1" x14ac:dyDescent="0.3">
      <c r="C264" s="2"/>
      <c r="D264" s="2"/>
    </row>
    <row r="265" spans="3:4" ht="45" customHeight="1" x14ac:dyDescent="0.3">
      <c r="C265" s="2"/>
      <c r="D265" s="2"/>
    </row>
    <row r="266" spans="3:4" ht="45" customHeight="1" x14ac:dyDescent="0.3">
      <c r="C266" s="2"/>
      <c r="D266" s="2"/>
    </row>
    <row r="267" spans="3:4" ht="45" customHeight="1" x14ac:dyDescent="0.3">
      <c r="C267" s="2"/>
      <c r="D267" s="2"/>
    </row>
    <row r="268" spans="3:4" ht="45" customHeight="1" x14ac:dyDescent="0.3">
      <c r="C268" s="2"/>
      <c r="D268" s="2"/>
    </row>
    <row r="269" spans="3:4" ht="45" customHeight="1" x14ac:dyDescent="0.3">
      <c r="C269" s="2"/>
      <c r="D269" s="2"/>
    </row>
    <row r="270" spans="3:4" ht="45" customHeight="1" x14ac:dyDescent="0.3">
      <c r="C270" s="2"/>
      <c r="D270" s="2"/>
    </row>
    <row r="271" spans="3:4" ht="45" customHeight="1" x14ac:dyDescent="0.3">
      <c r="C271" s="2"/>
      <c r="D271" s="2"/>
    </row>
    <row r="272" spans="3:4" ht="45" customHeight="1" x14ac:dyDescent="0.3">
      <c r="C272" s="2"/>
      <c r="D272" s="2"/>
    </row>
    <row r="273" spans="3:4" ht="45" customHeight="1" x14ac:dyDescent="0.3">
      <c r="C273" s="2"/>
      <c r="D273" s="2"/>
    </row>
    <row r="274" spans="3:4" ht="45" customHeight="1" x14ac:dyDescent="0.3">
      <c r="C274" s="2"/>
      <c r="D274" s="2"/>
    </row>
    <row r="275" spans="3:4" ht="45" customHeight="1" x14ac:dyDescent="0.3">
      <c r="C275" s="2"/>
      <c r="D275" s="2"/>
    </row>
    <row r="276" spans="3:4" ht="45" customHeight="1" x14ac:dyDescent="0.3">
      <c r="C276" s="2"/>
      <c r="D276" s="2"/>
    </row>
    <row r="277" spans="3:4" ht="45" customHeight="1" x14ac:dyDescent="0.3">
      <c r="C277" s="2"/>
      <c r="D277" s="2"/>
    </row>
    <row r="278" spans="3:4" ht="45" customHeight="1" x14ac:dyDescent="0.3">
      <c r="C278" s="2"/>
      <c r="D278" s="2"/>
    </row>
    <row r="279" spans="3:4" ht="45" customHeight="1" x14ac:dyDescent="0.3">
      <c r="C279" s="2"/>
      <c r="D279" s="2"/>
    </row>
    <row r="280" spans="3:4" ht="45" customHeight="1" x14ac:dyDescent="0.3">
      <c r="C280" s="2"/>
      <c r="D280" s="2"/>
    </row>
    <row r="281" spans="3:4" ht="45" customHeight="1" x14ac:dyDescent="0.3">
      <c r="C281" s="2"/>
      <c r="D281" s="2"/>
    </row>
    <row r="282" spans="3:4" ht="45" customHeight="1" x14ac:dyDescent="0.3">
      <c r="C282" s="2"/>
      <c r="D282" s="2"/>
    </row>
    <row r="283" spans="3:4" ht="45" customHeight="1" x14ac:dyDescent="0.3">
      <c r="C283" s="2"/>
      <c r="D283" s="2"/>
    </row>
    <row r="284" spans="3:4" ht="45" customHeight="1" x14ac:dyDescent="0.3">
      <c r="C284" s="2"/>
      <c r="D284" s="2"/>
    </row>
    <row r="285" spans="3:4" ht="45" customHeight="1" x14ac:dyDescent="0.3">
      <c r="C285" s="2"/>
      <c r="D285" s="2"/>
    </row>
    <row r="286" spans="3:4" ht="45" customHeight="1" x14ac:dyDescent="0.3">
      <c r="C286" s="2"/>
      <c r="D286" s="2"/>
    </row>
    <row r="287" spans="3:4" ht="45" customHeight="1" x14ac:dyDescent="0.3">
      <c r="C287" s="2"/>
      <c r="D287" s="2"/>
    </row>
    <row r="288" spans="3:4" ht="45" customHeight="1" x14ac:dyDescent="0.3">
      <c r="C288" s="2"/>
      <c r="D288" s="2"/>
    </row>
    <row r="289" spans="3:4" ht="45" customHeight="1" x14ac:dyDescent="0.3">
      <c r="C289" s="2"/>
      <c r="D289" s="2"/>
    </row>
    <row r="290" spans="3:4" ht="45" customHeight="1" x14ac:dyDescent="0.3">
      <c r="C290" s="2"/>
      <c r="D290" s="2"/>
    </row>
    <row r="291" spans="3:4" ht="45" customHeight="1" x14ac:dyDescent="0.3">
      <c r="C291" s="2"/>
      <c r="D291" s="2"/>
    </row>
    <row r="292" spans="3:4" ht="45" customHeight="1" x14ac:dyDescent="0.3">
      <c r="C292" s="2"/>
      <c r="D292" s="2"/>
    </row>
    <row r="293" spans="3:4" ht="45" customHeight="1" x14ac:dyDescent="0.3">
      <c r="C293" s="2"/>
      <c r="D293" s="2"/>
    </row>
    <row r="294" spans="3:4" ht="45" customHeight="1" x14ac:dyDescent="0.3">
      <c r="C294" s="2"/>
      <c r="D294" s="2"/>
    </row>
    <row r="295" spans="3:4" ht="45" customHeight="1" x14ac:dyDescent="0.3">
      <c r="C295" s="2"/>
      <c r="D295" s="2"/>
    </row>
    <row r="296" spans="3:4" ht="45" customHeight="1" x14ac:dyDescent="0.3">
      <c r="C296" s="2"/>
      <c r="D296" s="2"/>
    </row>
    <row r="297" spans="3:4" ht="45" customHeight="1" x14ac:dyDescent="0.3">
      <c r="C297" s="2"/>
      <c r="D297" s="2"/>
    </row>
    <row r="298" spans="3:4" ht="45" customHeight="1" x14ac:dyDescent="0.3">
      <c r="C298" s="2"/>
      <c r="D298" s="2"/>
    </row>
    <row r="299" spans="3:4" ht="45" customHeight="1" x14ac:dyDescent="0.3">
      <c r="C299" s="2"/>
      <c r="D299" s="2"/>
    </row>
    <row r="300" spans="3:4" ht="45" customHeight="1" x14ac:dyDescent="0.3">
      <c r="C300" s="2"/>
      <c r="D300" s="2"/>
    </row>
    <row r="301" spans="3:4" ht="45" customHeight="1" x14ac:dyDescent="0.3">
      <c r="C301" s="2"/>
      <c r="D301" s="2"/>
    </row>
    <row r="302" spans="3:4" ht="45" customHeight="1" x14ac:dyDescent="0.3">
      <c r="C302" s="2"/>
      <c r="D302" s="2"/>
    </row>
    <row r="303" spans="3:4" ht="45" customHeight="1" x14ac:dyDescent="0.3">
      <c r="C303" s="2"/>
      <c r="D303" s="2"/>
    </row>
    <row r="304" spans="3:4" ht="45" customHeight="1" x14ac:dyDescent="0.3">
      <c r="C304" s="2"/>
      <c r="D304" s="2"/>
    </row>
    <row r="305" spans="3:4" ht="45" customHeight="1" x14ac:dyDescent="0.3">
      <c r="C305" s="2"/>
      <c r="D305" s="2"/>
    </row>
    <row r="306" spans="3:4" ht="45" customHeight="1" x14ac:dyDescent="0.3">
      <c r="C306" s="2"/>
      <c r="D306" s="2"/>
    </row>
    <row r="307" spans="3:4" ht="45" customHeight="1" x14ac:dyDescent="0.3">
      <c r="C307" s="2"/>
      <c r="D307" s="2"/>
    </row>
    <row r="308" spans="3:4" ht="45" customHeight="1" x14ac:dyDescent="0.3">
      <c r="C308" s="2"/>
      <c r="D308" s="2"/>
    </row>
    <row r="309" spans="3:4" ht="45" customHeight="1" x14ac:dyDescent="0.3">
      <c r="C309" s="2"/>
      <c r="D309" s="2"/>
    </row>
    <row r="310" spans="3:4" ht="45" customHeight="1" x14ac:dyDescent="0.3">
      <c r="C310" s="2"/>
      <c r="D310" s="2"/>
    </row>
    <row r="311" spans="3:4" ht="45" customHeight="1" x14ac:dyDescent="0.3">
      <c r="C311" s="2"/>
      <c r="D311" s="2"/>
    </row>
    <row r="312" spans="3:4" ht="45" customHeight="1" x14ac:dyDescent="0.3">
      <c r="C312" s="2"/>
      <c r="D312" s="2"/>
    </row>
    <row r="313" spans="3:4" ht="45" customHeight="1" x14ac:dyDescent="0.3">
      <c r="C313" s="2"/>
      <c r="D313" s="2"/>
    </row>
    <row r="314" spans="3:4" ht="45" customHeight="1" x14ac:dyDescent="0.3">
      <c r="C314" s="2"/>
      <c r="D314" s="2"/>
    </row>
    <row r="315" spans="3:4" ht="45" customHeight="1" x14ac:dyDescent="0.3">
      <c r="C315" s="2"/>
      <c r="D315" s="2"/>
    </row>
    <row r="316" spans="3:4" ht="45" customHeight="1" x14ac:dyDescent="0.3">
      <c r="C316" s="2"/>
      <c r="D316" s="2"/>
    </row>
    <row r="317" spans="3:4" ht="45" customHeight="1" x14ac:dyDescent="0.3">
      <c r="C317" s="2"/>
      <c r="D317" s="2"/>
    </row>
    <row r="318" spans="3:4" ht="45" customHeight="1" x14ac:dyDescent="0.3">
      <c r="C318" s="2"/>
      <c r="D318" s="2"/>
    </row>
    <row r="319" spans="3:4" ht="45" customHeight="1" x14ac:dyDescent="0.3">
      <c r="C319" s="2"/>
      <c r="D319" s="2"/>
    </row>
    <row r="320" spans="3:4" ht="45" customHeight="1" x14ac:dyDescent="0.3">
      <c r="C320" s="2"/>
      <c r="D320" s="2"/>
    </row>
    <row r="321" spans="3:4" ht="45" customHeight="1" x14ac:dyDescent="0.3">
      <c r="C321" s="2"/>
      <c r="D321" s="2"/>
    </row>
    <row r="322" spans="3:4" ht="45" customHeight="1" x14ac:dyDescent="0.3">
      <c r="C322" s="2"/>
      <c r="D322" s="2"/>
    </row>
    <row r="323" spans="3:4" ht="45" customHeight="1" x14ac:dyDescent="0.3">
      <c r="C323" s="2"/>
      <c r="D323" s="2"/>
    </row>
    <row r="324" spans="3:4" ht="45" customHeight="1" x14ac:dyDescent="0.3">
      <c r="C324" s="2"/>
      <c r="D324" s="2"/>
    </row>
    <row r="325" spans="3:4" ht="45" customHeight="1" x14ac:dyDescent="0.3">
      <c r="C325" s="2"/>
      <c r="D325" s="2"/>
    </row>
    <row r="326" spans="3:4" ht="45" customHeight="1" x14ac:dyDescent="0.3">
      <c r="C326" s="2"/>
      <c r="D326" s="2"/>
    </row>
    <row r="327" spans="3:4" ht="45" customHeight="1" x14ac:dyDescent="0.3">
      <c r="C327" s="2"/>
      <c r="D327" s="2"/>
    </row>
    <row r="328" spans="3:4" ht="45" customHeight="1" x14ac:dyDescent="0.3">
      <c r="C328" s="2"/>
      <c r="D328" s="2"/>
    </row>
    <row r="329" spans="3:4" ht="45" customHeight="1" x14ac:dyDescent="0.3">
      <c r="C329" s="2"/>
      <c r="D329" s="2"/>
    </row>
    <row r="330" spans="3:4" ht="45" customHeight="1" x14ac:dyDescent="0.3">
      <c r="C330" s="2"/>
      <c r="D330" s="2"/>
    </row>
    <row r="331" spans="3:4" ht="45" customHeight="1" x14ac:dyDescent="0.3">
      <c r="C331" s="2"/>
      <c r="D331" s="2"/>
    </row>
    <row r="332" spans="3:4" ht="45" customHeight="1" x14ac:dyDescent="0.3">
      <c r="C332" s="2"/>
      <c r="D332" s="2"/>
    </row>
    <row r="333" spans="3:4" ht="45" customHeight="1" x14ac:dyDescent="0.3">
      <c r="C333" s="2"/>
      <c r="D333" s="2"/>
    </row>
    <row r="334" spans="3:4" ht="45" customHeight="1" x14ac:dyDescent="0.3">
      <c r="C334" s="2"/>
      <c r="D334" s="2"/>
    </row>
    <row r="335" spans="3:4" ht="45" customHeight="1" x14ac:dyDescent="0.3">
      <c r="C335" s="2"/>
      <c r="D335" s="2"/>
    </row>
    <row r="336" spans="3:4" ht="45" customHeight="1" x14ac:dyDescent="0.3">
      <c r="C336" s="2"/>
      <c r="D336" s="2"/>
    </row>
    <row r="337" spans="3:4" ht="45" customHeight="1" x14ac:dyDescent="0.3">
      <c r="C337" s="2"/>
      <c r="D337" s="2"/>
    </row>
    <row r="338" spans="3:4" ht="45" customHeight="1" x14ac:dyDescent="0.3">
      <c r="C338" s="2"/>
      <c r="D338" s="2"/>
    </row>
    <row r="339" spans="3:4" ht="45" customHeight="1" x14ac:dyDescent="0.3">
      <c r="C339" s="2"/>
      <c r="D339" s="2"/>
    </row>
    <row r="340" spans="3:4" ht="45" customHeight="1" x14ac:dyDescent="0.3">
      <c r="C340" s="2"/>
      <c r="D340" s="2"/>
    </row>
    <row r="341" spans="3:4" ht="45" customHeight="1" x14ac:dyDescent="0.3">
      <c r="C341" s="2"/>
      <c r="D341" s="2"/>
    </row>
    <row r="342" spans="3:4" ht="45" customHeight="1" x14ac:dyDescent="0.3">
      <c r="C342" s="2"/>
      <c r="D342" s="2"/>
    </row>
    <row r="343" spans="3:4" ht="45" customHeight="1" x14ac:dyDescent="0.3">
      <c r="C343" s="2"/>
      <c r="D343" s="2"/>
    </row>
    <row r="344" spans="3:4" ht="45" customHeight="1" x14ac:dyDescent="0.3">
      <c r="C344" s="2"/>
      <c r="D344" s="2"/>
    </row>
    <row r="345" spans="3:4" ht="45" customHeight="1" x14ac:dyDescent="0.3">
      <c r="C345" s="2"/>
      <c r="D345" s="2"/>
    </row>
    <row r="346" spans="3:4" ht="45" customHeight="1" x14ac:dyDescent="0.3">
      <c r="C346" s="2"/>
      <c r="D346" s="2"/>
    </row>
    <row r="347" spans="3:4" ht="45" customHeight="1" x14ac:dyDescent="0.3">
      <c r="C347" s="2"/>
      <c r="D347" s="2"/>
    </row>
    <row r="348" spans="3:4" ht="45" customHeight="1" x14ac:dyDescent="0.3">
      <c r="C348" s="2"/>
      <c r="D348" s="2"/>
    </row>
    <row r="349" spans="3:4" ht="45" customHeight="1" x14ac:dyDescent="0.3">
      <c r="C349" s="2"/>
      <c r="D349" s="2"/>
    </row>
    <row r="350" spans="3:4" ht="45" customHeight="1" x14ac:dyDescent="0.3">
      <c r="C350" s="2"/>
      <c r="D350" s="2"/>
    </row>
    <row r="351" spans="3:4" ht="45" customHeight="1" x14ac:dyDescent="0.3">
      <c r="C351" s="2"/>
      <c r="D351" s="2"/>
    </row>
    <row r="352" spans="3:4" ht="45" customHeight="1" x14ac:dyDescent="0.3">
      <c r="C352" s="2"/>
      <c r="D352" s="2"/>
    </row>
    <row r="353" spans="3:4" ht="45" customHeight="1" x14ac:dyDescent="0.3">
      <c r="C353" s="2"/>
      <c r="D353" s="2"/>
    </row>
    <row r="354" spans="3:4" ht="45" customHeight="1" x14ac:dyDescent="0.3">
      <c r="C354" s="2"/>
      <c r="D354" s="2"/>
    </row>
    <row r="355" spans="3:4" ht="45" customHeight="1" x14ac:dyDescent="0.3">
      <c r="C355" s="2"/>
      <c r="D355" s="2"/>
    </row>
    <row r="356" spans="3:4" ht="45" customHeight="1" x14ac:dyDescent="0.3">
      <c r="C356" s="2"/>
      <c r="D356" s="2"/>
    </row>
    <row r="357" spans="3:4" ht="45" customHeight="1" x14ac:dyDescent="0.3">
      <c r="C357" s="2"/>
      <c r="D357" s="2"/>
    </row>
    <row r="358" spans="3:4" ht="45" customHeight="1" x14ac:dyDescent="0.3">
      <c r="C358" s="2"/>
      <c r="D358" s="2"/>
    </row>
    <row r="359" spans="3:4" ht="45" customHeight="1" x14ac:dyDescent="0.3">
      <c r="C359" s="2"/>
      <c r="D359" s="2"/>
    </row>
    <row r="360" spans="3:4" ht="45" customHeight="1" x14ac:dyDescent="0.3">
      <c r="C360" s="2"/>
      <c r="D360" s="2"/>
    </row>
    <row r="361" spans="3:4" ht="45" customHeight="1" x14ac:dyDescent="0.3">
      <c r="C361" s="2"/>
      <c r="D361" s="2"/>
    </row>
    <row r="362" spans="3:4" ht="45" customHeight="1" x14ac:dyDescent="0.3">
      <c r="C362" s="2"/>
      <c r="D362" s="2"/>
    </row>
    <row r="363" spans="3:4" ht="45" customHeight="1" x14ac:dyDescent="0.3">
      <c r="C363" s="2"/>
      <c r="D363" s="2"/>
    </row>
    <row r="364" spans="3:4" ht="45" customHeight="1" x14ac:dyDescent="0.3">
      <c r="C364" s="2"/>
      <c r="D364" s="2"/>
    </row>
    <row r="365" spans="3:4" ht="45" customHeight="1" x14ac:dyDescent="0.3">
      <c r="C365" s="2"/>
      <c r="D365" s="2"/>
    </row>
    <row r="366" spans="3:4" ht="45" customHeight="1" x14ac:dyDescent="0.3">
      <c r="C366" s="2"/>
      <c r="D366" s="2"/>
    </row>
    <row r="367" spans="3:4" ht="45" customHeight="1" x14ac:dyDescent="0.3">
      <c r="C367" s="2"/>
      <c r="D367" s="2"/>
    </row>
    <row r="368" spans="3:4" ht="45" customHeight="1" x14ac:dyDescent="0.3">
      <c r="C368" s="2"/>
      <c r="D368" s="2"/>
    </row>
    <row r="369" spans="3:4" ht="45" customHeight="1" x14ac:dyDescent="0.3">
      <c r="C369" s="2"/>
      <c r="D369" s="2"/>
    </row>
    <row r="370" spans="3:4" ht="45" customHeight="1" x14ac:dyDescent="0.3">
      <c r="C370" s="2"/>
      <c r="D370" s="2"/>
    </row>
    <row r="371" spans="3:4" ht="45" customHeight="1" x14ac:dyDescent="0.3">
      <c r="C371" s="2"/>
      <c r="D371" s="2"/>
    </row>
    <row r="372" spans="3:4" ht="45" customHeight="1" x14ac:dyDescent="0.3">
      <c r="C372" s="2"/>
      <c r="D372" s="2"/>
    </row>
    <row r="373" spans="3:4" ht="45" customHeight="1" x14ac:dyDescent="0.3">
      <c r="C373" s="2"/>
      <c r="D373" s="2"/>
    </row>
    <row r="374" spans="3:4" ht="45" customHeight="1" x14ac:dyDescent="0.3">
      <c r="C374" s="2"/>
      <c r="D374" s="2"/>
    </row>
    <row r="375" spans="3:4" ht="45" customHeight="1" x14ac:dyDescent="0.3">
      <c r="C375" s="2"/>
      <c r="D375" s="2"/>
    </row>
    <row r="376" spans="3:4" ht="45" customHeight="1" x14ac:dyDescent="0.3">
      <c r="C376" s="2"/>
      <c r="D376" s="2"/>
    </row>
    <row r="377" spans="3:4" ht="45" customHeight="1" x14ac:dyDescent="0.3">
      <c r="C377" s="2"/>
      <c r="D377" s="2"/>
    </row>
    <row r="378" spans="3:4" ht="45" customHeight="1" x14ac:dyDescent="0.3">
      <c r="C378" s="2"/>
      <c r="D378" s="2"/>
    </row>
    <row r="379" spans="3:4" ht="45" customHeight="1" x14ac:dyDescent="0.3">
      <c r="C379" s="2"/>
      <c r="D379" s="2"/>
    </row>
    <row r="380" spans="3:4" ht="45" customHeight="1" x14ac:dyDescent="0.3">
      <c r="C380" s="2"/>
      <c r="D380" s="2"/>
    </row>
    <row r="381" spans="3:4" ht="45" customHeight="1" x14ac:dyDescent="0.3">
      <c r="C381" s="2"/>
      <c r="D381" s="2"/>
    </row>
    <row r="382" spans="3:4" ht="45" customHeight="1" x14ac:dyDescent="0.3">
      <c r="C382" s="2"/>
      <c r="D382" s="2"/>
    </row>
    <row r="383" spans="3:4" ht="45" customHeight="1" x14ac:dyDescent="0.3">
      <c r="C383" s="2"/>
      <c r="D383" s="2"/>
    </row>
    <row r="384" spans="3:4" ht="45" customHeight="1" x14ac:dyDescent="0.3">
      <c r="C384" s="2"/>
      <c r="D384" s="2"/>
    </row>
    <row r="385" spans="3:4" ht="45" customHeight="1" x14ac:dyDescent="0.3">
      <c r="C385" s="2"/>
      <c r="D385" s="2"/>
    </row>
    <row r="386" spans="3:4" ht="45" customHeight="1" x14ac:dyDescent="0.3">
      <c r="C386" s="2"/>
      <c r="D386" s="2"/>
    </row>
    <row r="387" spans="3:4" ht="45" customHeight="1" x14ac:dyDescent="0.3">
      <c r="C387" s="2"/>
      <c r="D387" s="2"/>
    </row>
    <row r="388" spans="3:4" ht="45" customHeight="1" x14ac:dyDescent="0.3">
      <c r="C388" s="2"/>
      <c r="D388" s="2"/>
    </row>
    <row r="389" spans="3:4" ht="45" customHeight="1" x14ac:dyDescent="0.3">
      <c r="C389" s="2"/>
      <c r="D389" s="2"/>
    </row>
    <row r="390" spans="3:4" ht="45" customHeight="1" x14ac:dyDescent="0.3">
      <c r="C390" s="2"/>
      <c r="D390" s="2"/>
    </row>
    <row r="391" spans="3:4" ht="45" customHeight="1" x14ac:dyDescent="0.3">
      <c r="C391" s="2"/>
      <c r="D391" s="2"/>
    </row>
    <row r="392" spans="3:4" ht="45" customHeight="1" x14ac:dyDescent="0.3">
      <c r="C392" s="2"/>
      <c r="D392" s="2"/>
    </row>
    <row r="393" spans="3:4" ht="45" customHeight="1" x14ac:dyDescent="0.3">
      <c r="C393" s="2"/>
      <c r="D393" s="2"/>
    </row>
    <row r="394" spans="3:4" ht="45" customHeight="1" x14ac:dyDescent="0.3">
      <c r="C394" s="2"/>
      <c r="D394" s="2"/>
    </row>
    <row r="395" spans="3:4" ht="45" customHeight="1" x14ac:dyDescent="0.3">
      <c r="C395" s="2"/>
      <c r="D395" s="2"/>
    </row>
    <row r="396" spans="3:4" ht="45" customHeight="1" x14ac:dyDescent="0.3">
      <c r="C396" s="2"/>
      <c r="D396" s="2"/>
    </row>
    <row r="397" spans="3:4" ht="45" customHeight="1" x14ac:dyDescent="0.3">
      <c r="C397" s="2"/>
      <c r="D397" s="2"/>
    </row>
    <row r="398" spans="3:4" ht="45" customHeight="1" x14ac:dyDescent="0.3">
      <c r="C398" s="2"/>
      <c r="D398" s="2"/>
    </row>
    <row r="399" spans="3:4" ht="45" customHeight="1" x14ac:dyDescent="0.3">
      <c r="C399" s="2"/>
      <c r="D399" s="2"/>
    </row>
    <row r="400" spans="3:4" ht="45" customHeight="1" x14ac:dyDescent="0.3">
      <c r="C400" s="2"/>
      <c r="D400" s="2"/>
    </row>
    <row r="401" spans="3:4" ht="45" customHeight="1" x14ac:dyDescent="0.3">
      <c r="C401" s="2"/>
      <c r="D401" s="2"/>
    </row>
    <row r="402" spans="3:4" ht="45" customHeight="1" x14ac:dyDescent="0.3">
      <c r="C402" s="2"/>
      <c r="D402" s="2"/>
    </row>
    <row r="403" spans="3:4" ht="45" customHeight="1" x14ac:dyDescent="0.3">
      <c r="C403" s="2"/>
      <c r="D403" s="2"/>
    </row>
    <row r="404" spans="3:4" ht="45" customHeight="1" x14ac:dyDescent="0.3">
      <c r="C404" s="2"/>
      <c r="D404" s="2"/>
    </row>
    <row r="405" spans="3:4" ht="45" customHeight="1" x14ac:dyDescent="0.3">
      <c r="C405" s="2"/>
      <c r="D405" s="2"/>
    </row>
    <row r="406" spans="3:4" ht="45" customHeight="1" x14ac:dyDescent="0.3">
      <c r="C406" s="2"/>
      <c r="D406" s="2"/>
    </row>
    <row r="407" spans="3:4" ht="45" customHeight="1" x14ac:dyDescent="0.3">
      <c r="C407" s="2"/>
      <c r="D407" s="2"/>
    </row>
    <row r="408" spans="3:4" ht="45" customHeight="1" x14ac:dyDescent="0.3">
      <c r="C408" s="2"/>
      <c r="D408" s="2"/>
    </row>
    <row r="409" spans="3:4" ht="45" customHeight="1" x14ac:dyDescent="0.3">
      <c r="C409" s="2"/>
      <c r="D409" s="2"/>
    </row>
    <row r="410" spans="3:4" ht="45" customHeight="1" x14ac:dyDescent="0.3">
      <c r="C410" s="2"/>
      <c r="D410" s="2"/>
    </row>
    <row r="411" spans="3:4" ht="45" customHeight="1" x14ac:dyDescent="0.3">
      <c r="C411" s="2"/>
      <c r="D411" s="2"/>
    </row>
    <row r="412" spans="3:4" ht="45" customHeight="1" x14ac:dyDescent="0.3">
      <c r="C412" s="2"/>
      <c r="D412" s="2"/>
    </row>
    <row r="413" spans="3:4" ht="45" customHeight="1" x14ac:dyDescent="0.3">
      <c r="C413" s="2"/>
      <c r="D413" s="2"/>
    </row>
    <row r="414" spans="3:4" ht="45" customHeight="1" x14ac:dyDescent="0.3">
      <c r="C414" s="2"/>
      <c r="D414" s="2"/>
    </row>
    <row r="415" spans="3:4" ht="45" customHeight="1" x14ac:dyDescent="0.3">
      <c r="C415" s="2"/>
      <c r="D415" s="2"/>
    </row>
    <row r="416" spans="3:4" ht="45" customHeight="1" x14ac:dyDescent="0.3">
      <c r="C416" s="2"/>
      <c r="D416" s="2"/>
    </row>
    <row r="417" spans="3:4" ht="45" customHeight="1" x14ac:dyDescent="0.3">
      <c r="C417" s="2"/>
      <c r="D417" s="2"/>
    </row>
    <row r="418" spans="3:4" ht="45" customHeight="1" x14ac:dyDescent="0.3">
      <c r="C418" s="2"/>
      <c r="D418" s="2"/>
    </row>
    <row r="419" spans="3:4" ht="45" customHeight="1" x14ac:dyDescent="0.3">
      <c r="C419" s="2"/>
      <c r="D419" s="2"/>
    </row>
    <row r="420" spans="3:4" ht="45" customHeight="1" x14ac:dyDescent="0.3">
      <c r="C420" s="2"/>
      <c r="D420" s="2"/>
    </row>
    <row r="421" spans="3:4" ht="45" customHeight="1" x14ac:dyDescent="0.3">
      <c r="C421" s="2"/>
      <c r="D421" s="2"/>
    </row>
    <row r="422" spans="3:4" ht="45" customHeight="1" x14ac:dyDescent="0.3">
      <c r="C422" s="2"/>
      <c r="D422" s="2"/>
    </row>
    <row r="423" spans="3:4" ht="45" customHeight="1" x14ac:dyDescent="0.3">
      <c r="C423" s="2"/>
      <c r="D423" s="2"/>
    </row>
    <row r="424" spans="3:4" ht="45" customHeight="1" x14ac:dyDescent="0.3">
      <c r="C424" s="2"/>
      <c r="D424" s="2"/>
    </row>
    <row r="425" spans="3:4" ht="45" customHeight="1" x14ac:dyDescent="0.3">
      <c r="C425" s="2"/>
      <c r="D425" s="2"/>
    </row>
    <row r="426" spans="3:4" ht="45" customHeight="1" x14ac:dyDescent="0.3">
      <c r="C426" s="2"/>
      <c r="D426" s="2"/>
    </row>
    <row r="427" spans="3:4" ht="45" customHeight="1" x14ac:dyDescent="0.3">
      <c r="C427" s="2"/>
      <c r="D427" s="2"/>
    </row>
    <row r="428" spans="3:4" ht="45" customHeight="1" x14ac:dyDescent="0.3">
      <c r="C428" s="2"/>
      <c r="D428" s="2"/>
    </row>
    <row r="429" spans="3:4" ht="45" customHeight="1" x14ac:dyDescent="0.3">
      <c r="C429" s="2"/>
      <c r="D429" s="2"/>
    </row>
    <row r="430" spans="3:4" ht="45" customHeight="1" x14ac:dyDescent="0.3">
      <c r="C430" s="2"/>
      <c r="D430" s="2"/>
    </row>
    <row r="431" spans="3:4" ht="45" customHeight="1" x14ac:dyDescent="0.3">
      <c r="C431" s="2"/>
      <c r="D431" s="2"/>
    </row>
    <row r="432" spans="3:4" ht="45" customHeight="1" x14ac:dyDescent="0.3">
      <c r="C432" s="2"/>
      <c r="D432" s="2"/>
    </row>
    <row r="433" spans="3:4" ht="45" customHeight="1" x14ac:dyDescent="0.3">
      <c r="C433" s="2"/>
      <c r="D433" s="2"/>
    </row>
    <row r="434" spans="3:4" ht="45" customHeight="1" x14ac:dyDescent="0.3">
      <c r="C434" s="2"/>
      <c r="D434" s="2"/>
    </row>
    <row r="435" spans="3:4" ht="45" customHeight="1" x14ac:dyDescent="0.3">
      <c r="C435" s="2"/>
      <c r="D435" s="2"/>
    </row>
    <row r="436" spans="3:4" ht="45" customHeight="1" x14ac:dyDescent="0.3">
      <c r="C436" s="2"/>
      <c r="D436" s="2"/>
    </row>
    <row r="437" spans="3:4" ht="45" customHeight="1" x14ac:dyDescent="0.3">
      <c r="C437" s="2"/>
      <c r="D437" s="2"/>
    </row>
    <row r="438" spans="3:4" ht="45" customHeight="1" x14ac:dyDescent="0.3">
      <c r="C438" s="2"/>
      <c r="D438" s="2"/>
    </row>
    <row r="439" spans="3:4" ht="45" customHeight="1" x14ac:dyDescent="0.3">
      <c r="C439" s="2"/>
      <c r="D439" s="2"/>
    </row>
    <row r="440" spans="3:4" ht="45" customHeight="1" x14ac:dyDescent="0.3">
      <c r="C440" s="2"/>
      <c r="D440" s="2"/>
    </row>
    <row r="441" spans="3:4" ht="45" customHeight="1" x14ac:dyDescent="0.3">
      <c r="C441" s="2"/>
      <c r="D441" s="2"/>
    </row>
    <row r="442" spans="3:4" ht="45" customHeight="1" x14ac:dyDescent="0.3">
      <c r="C442" s="2"/>
      <c r="D442" s="2"/>
    </row>
    <row r="443" spans="3:4" ht="45" customHeight="1" x14ac:dyDescent="0.3">
      <c r="C443" s="2"/>
      <c r="D443" s="2"/>
    </row>
    <row r="444" spans="3:4" ht="45" customHeight="1" x14ac:dyDescent="0.3">
      <c r="C444" s="2"/>
      <c r="D444" s="2"/>
    </row>
    <row r="445" spans="3:4" ht="45" customHeight="1" x14ac:dyDescent="0.3">
      <c r="C445" s="2"/>
      <c r="D445" s="2"/>
    </row>
    <row r="446" spans="3:4" ht="45" customHeight="1" x14ac:dyDescent="0.3">
      <c r="C446" s="2"/>
      <c r="D446" s="2"/>
    </row>
    <row r="447" spans="3:4" ht="45" customHeight="1" x14ac:dyDescent="0.3">
      <c r="C447" s="2"/>
      <c r="D447" s="2"/>
    </row>
    <row r="448" spans="3:4" ht="45" customHeight="1" x14ac:dyDescent="0.3">
      <c r="C448" s="2"/>
      <c r="D448" s="2"/>
    </row>
    <row r="449" spans="3:4" ht="45" customHeight="1" x14ac:dyDescent="0.3">
      <c r="C449" s="2"/>
      <c r="D449" s="2"/>
    </row>
    <row r="450" spans="3:4" ht="45" customHeight="1" x14ac:dyDescent="0.3">
      <c r="C450" s="2"/>
      <c r="D450" s="2"/>
    </row>
    <row r="451" spans="3:4" ht="45" customHeight="1" x14ac:dyDescent="0.3">
      <c r="C451" s="2"/>
      <c r="D451" s="2"/>
    </row>
    <row r="452" spans="3:4" ht="45" customHeight="1" x14ac:dyDescent="0.3">
      <c r="C452" s="2"/>
      <c r="D452" s="2"/>
    </row>
    <row r="453" spans="3:4" ht="45" customHeight="1" x14ac:dyDescent="0.3">
      <c r="C453" s="2"/>
      <c r="D453" s="2"/>
    </row>
    <row r="454" spans="3:4" ht="45" customHeight="1" x14ac:dyDescent="0.3">
      <c r="C454" s="2"/>
      <c r="D454" s="2"/>
    </row>
    <row r="455" spans="3:4" ht="45" customHeight="1" x14ac:dyDescent="0.3">
      <c r="C455" s="2"/>
      <c r="D455" s="2"/>
    </row>
    <row r="456" spans="3:4" ht="45" customHeight="1" x14ac:dyDescent="0.3">
      <c r="C456" s="2"/>
      <c r="D456" s="2"/>
    </row>
    <row r="457" spans="3:4" ht="45" customHeight="1" x14ac:dyDescent="0.3">
      <c r="C457" s="2"/>
      <c r="D457" s="2"/>
    </row>
    <row r="458" spans="3:4" ht="45" customHeight="1" x14ac:dyDescent="0.3">
      <c r="C458" s="2"/>
      <c r="D458" s="2"/>
    </row>
    <row r="459" spans="3:4" ht="45" customHeight="1" x14ac:dyDescent="0.3">
      <c r="C459" s="2"/>
      <c r="D459" s="2"/>
    </row>
    <row r="460" spans="3:4" ht="45" customHeight="1" x14ac:dyDescent="0.3">
      <c r="C460" s="2"/>
      <c r="D460" s="2"/>
    </row>
    <row r="461" spans="3:4" ht="45" customHeight="1" x14ac:dyDescent="0.3">
      <c r="C461" s="2"/>
      <c r="D461" s="2"/>
    </row>
    <row r="462" spans="3:4" ht="45" customHeight="1" x14ac:dyDescent="0.3">
      <c r="C462" s="2"/>
      <c r="D462" s="2"/>
    </row>
    <row r="463" spans="3:4" ht="45" customHeight="1" x14ac:dyDescent="0.3">
      <c r="C463" s="2"/>
      <c r="D463" s="2"/>
    </row>
    <row r="464" spans="3:4" ht="45" customHeight="1" x14ac:dyDescent="0.3">
      <c r="C464" s="2"/>
      <c r="D464" s="2"/>
    </row>
    <row r="465" spans="3:4" ht="45" customHeight="1" x14ac:dyDescent="0.3">
      <c r="C465" s="2"/>
      <c r="D465" s="2"/>
    </row>
    <row r="466" spans="3:4" ht="45" customHeight="1" x14ac:dyDescent="0.3">
      <c r="C466" s="2"/>
      <c r="D466" s="2"/>
    </row>
    <row r="467" spans="3:4" ht="45" customHeight="1" x14ac:dyDescent="0.3">
      <c r="C467" s="2"/>
      <c r="D467" s="2"/>
    </row>
    <row r="468" spans="3:4" ht="45" customHeight="1" x14ac:dyDescent="0.3">
      <c r="C468" s="2"/>
      <c r="D468" s="2"/>
    </row>
    <row r="469" spans="3:4" ht="45" customHeight="1" x14ac:dyDescent="0.3">
      <c r="C469" s="2"/>
      <c r="D469" s="2"/>
    </row>
    <row r="470" spans="3:4" ht="45" customHeight="1" x14ac:dyDescent="0.3">
      <c r="C470" s="2"/>
      <c r="D470" s="2"/>
    </row>
    <row r="471" spans="3:4" ht="45" customHeight="1" x14ac:dyDescent="0.3">
      <c r="C471" s="2"/>
      <c r="D471" s="2"/>
    </row>
    <row r="472" spans="3:4" ht="45" customHeight="1" x14ac:dyDescent="0.3">
      <c r="C472" s="2"/>
      <c r="D472" s="2"/>
    </row>
    <row r="473" spans="3:4" ht="45" customHeight="1" x14ac:dyDescent="0.3">
      <c r="C473" s="2"/>
      <c r="D473" s="2"/>
    </row>
    <row r="474" spans="3:4" ht="45" customHeight="1" x14ac:dyDescent="0.3">
      <c r="C474" s="2"/>
      <c r="D474" s="2"/>
    </row>
    <row r="475" spans="3:4" ht="45" customHeight="1" x14ac:dyDescent="0.3">
      <c r="C475" s="2"/>
      <c r="D475" s="2"/>
    </row>
    <row r="476" spans="3:4" ht="45" customHeight="1" x14ac:dyDescent="0.3">
      <c r="C476" s="2"/>
      <c r="D476" s="2"/>
    </row>
    <row r="477" spans="3:4" ht="45" customHeight="1" x14ac:dyDescent="0.3">
      <c r="C477" s="2"/>
      <c r="D477" s="2"/>
    </row>
    <row r="478" spans="3:4" ht="45" customHeight="1" x14ac:dyDescent="0.3">
      <c r="C478" s="2"/>
      <c r="D478" s="2"/>
    </row>
    <row r="479" spans="3:4" ht="45" customHeight="1" x14ac:dyDescent="0.3">
      <c r="C479" s="2"/>
      <c r="D479" s="2"/>
    </row>
    <row r="480" spans="3:4" ht="45" customHeight="1" x14ac:dyDescent="0.3">
      <c r="C480" s="2"/>
      <c r="D480" s="2"/>
    </row>
    <row r="481" spans="3:4" ht="45" customHeight="1" x14ac:dyDescent="0.3">
      <c r="C481" s="2"/>
      <c r="D481" s="2"/>
    </row>
    <row r="482" spans="3:4" ht="45" customHeight="1" x14ac:dyDescent="0.3">
      <c r="C482" s="2"/>
      <c r="D482" s="2"/>
    </row>
    <row r="483" spans="3:4" ht="45" customHeight="1" x14ac:dyDescent="0.3">
      <c r="C483" s="2"/>
      <c r="D483" s="2"/>
    </row>
    <row r="484" spans="3:4" ht="45" customHeight="1" x14ac:dyDescent="0.3">
      <c r="C484" s="2"/>
      <c r="D484" s="2"/>
    </row>
    <row r="485" spans="3:4" ht="45" customHeight="1" x14ac:dyDescent="0.3">
      <c r="C485" s="2"/>
      <c r="D485" s="2"/>
    </row>
    <row r="486" spans="3:4" ht="45" customHeight="1" x14ac:dyDescent="0.3">
      <c r="C486" s="2"/>
      <c r="D486" s="2"/>
    </row>
    <row r="487" spans="3:4" ht="45" customHeight="1" x14ac:dyDescent="0.3">
      <c r="C487" s="2"/>
      <c r="D487" s="2"/>
    </row>
    <row r="488" spans="3:4" ht="45" customHeight="1" x14ac:dyDescent="0.3">
      <c r="C488" s="2"/>
      <c r="D488" s="2"/>
    </row>
    <row r="489" spans="3:4" ht="45" customHeight="1" x14ac:dyDescent="0.3">
      <c r="C489" s="2"/>
      <c r="D489" s="2"/>
    </row>
    <row r="490" spans="3:4" ht="45" customHeight="1" x14ac:dyDescent="0.3">
      <c r="C490" s="2"/>
      <c r="D490" s="2"/>
    </row>
    <row r="491" spans="3:4" ht="45" customHeight="1" x14ac:dyDescent="0.3">
      <c r="C491" s="2"/>
      <c r="D491" s="2"/>
    </row>
    <row r="492" spans="3:4" ht="45" customHeight="1" x14ac:dyDescent="0.3">
      <c r="C492" s="2"/>
      <c r="D492" s="2"/>
    </row>
    <row r="493" spans="3:4" ht="45" customHeight="1" x14ac:dyDescent="0.3">
      <c r="C493" s="2"/>
      <c r="D493" s="2"/>
    </row>
    <row r="494" spans="3:4" ht="45" customHeight="1" x14ac:dyDescent="0.3">
      <c r="C494" s="2"/>
      <c r="D494" s="2"/>
    </row>
    <row r="495" spans="3:4" ht="45" customHeight="1" x14ac:dyDescent="0.3">
      <c r="C495" s="2"/>
      <c r="D495" s="2"/>
    </row>
    <row r="496" spans="3:4" ht="45" customHeight="1" x14ac:dyDescent="0.3">
      <c r="C496" s="2"/>
      <c r="D496" s="2"/>
    </row>
    <row r="497" spans="3:4" ht="45" customHeight="1" x14ac:dyDescent="0.3">
      <c r="C497" s="2"/>
      <c r="D497" s="2"/>
    </row>
    <row r="498" spans="3:4" ht="45" customHeight="1" x14ac:dyDescent="0.3">
      <c r="C498" s="2"/>
      <c r="D498" s="2"/>
    </row>
    <row r="499" spans="3:4" ht="45" customHeight="1" x14ac:dyDescent="0.3">
      <c r="C499" s="2"/>
      <c r="D499" s="2"/>
    </row>
    <row r="500" spans="3:4" ht="45" customHeight="1" x14ac:dyDescent="0.3">
      <c r="C500" s="2"/>
      <c r="D500" s="2"/>
    </row>
    <row r="501" spans="3:4" ht="45" customHeight="1" x14ac:dyDescent="0.3">
      <c r="C501" s="2"/>
      <c r="D501" s="2"/>
    </row>
    <row r="502" spans="3:4" ht="45" customHeight="1" x14ac:dyDescent="0.3">
      <c r="C502" s="2"/>
      <c r="D502" s="2"/>
    </row>
    <row r="503" spans="3:4" ht="45" customHeight="1" x14ac:dyDescent="0.3">
      <c r="C503" s="2"/>
      <c r="D503" s="2"/>
    </row>
    <row r="504" spans="3:4" ht="45" customHeight="1" x14ac:dyDescent="0.3">
      <c r="C504" s="2"/>
      <c r="D504" s="2"/>
    </row>
    <row r="505" spans="3:4" ht="45" customHeight="1" x14ac:dyDescent="0.3">
      <c r="C505" s="2"/>
      <c r="D505" s="2"/>
    </row>
    <row r="506" spans="3:4" ht="45" customHeight="1" x14ac:dyDescent="0.3">
      <c r="C506" s="2"/>
      <c r="D506" s="2"/>
    </row>
    <row r="507" spans="3:4" ht="45" customHeight="1" x14ac:dyDescent="0.3">
      <c r="C507" s="2"/>
      <c r="D507" s="2"/>
    </row>
    <row r="508" spans="3:4" ht="45" customHeight="1" x14ac:dyDescent="0.3">
      <c r="C508" s="2"/>
      <c r="D508" s="2"/>
    </row>
    <row r="509" spans="3:4" ht="45" customHeight="1" x14ac:dyDescent="0.3">
      <c r="C509" s="2"/>
      <c r="D509" s="2"/>
    </row>
    <row r="510" spans="3:4" ht="45" customHeight="1" x14ac:dyDescent="0.3">
      <c r="C510" s="2"/>
      <c r="D510" s="2"/>
    </row>
    <row r="511" spans="3:4" ht="45" customHeight="1" x14ac:dyDescent="0.3">
      <c r="C511" s="2"/>
      <c r="D511" s="2"/>
    </row>
    <row r="512" spans="3:4" ht="45" customHeight="1" x14ac:dyDescent="0.3">
      <c r="C512" s="2"/>
      <c r="D512" s="2"/>
    </row>
    <row r="513" spans="3:4" ht="45" customHeight="1" x14ac:dyDescent="0.3">
      <c r="C513" s="2"/>
      <c r="D513" s="2"/>
    </row>
    <row r="514" spans="3:4" ht="45" customHeight="1" x14ac:dyDescent="0.3">
      <c r="C514" s="2"/>
      <c r="D514" s="2"/>
    </row>
    <row r="515" spans="3:4" ht="45" customHeight="1" x14ac:dyDescent="0.3">
      <c r="C515" s="2"/>
      <c r="D515" s="2"/>
    </row>
    <row r="516" spans="3:4" ht="45" customHeight="1" x14ac:dyDescent="0.3">
      <c r="C516" s="2"/>
      <c r="D516" s="2"/>
    </row>
    <row r="517" spans="3:4" ht="45" customHeight="1" x14ac:dyDescent="0.3">
      <c r="C517" s="2"/>
      <c r="D517" s="2"/>
    </row>
    <row r="518" spans="3:4" ht="45" customHeight="1" x14ac:dyDescent="0.3">
      <c r="C518" s="2"/>
      <c r="D518" s="2"/>
    </row>
    <row r="519" spans="3:4" ht="45" customHeight="1" x14ac:dyDescent="0.3">
      <c r="C519" s="2"/>
      <c r="D519" s="2"/>
    </row>
    <row r="520" spans="3:4" ht="45" customHeight="1" x14ac:dyDescent="0.3">
      <c r="C520" s="2"/>
      <c r="D520" s="2"/>
    </row>
    <row r="521" spans="3:4" ht="45" customHeight="1" x14ac:dyDescent="0.3">
      <c r="C521" s="2"/>
      <c r="D521" s="2"/>
    </row>
    <row r="522" spans="3:4" ht="45" customHeight="1" x14ac:dyDescent="0.3">
      <c r="C522" s="2"/>
      <c r="D522" s="2"/>
    </row>
    <row r="523" spans="3:4" ht="45" customHeight="1" x14ac:dyDescent="0.3">
      <c r="C523" s="2"/>
      <c r="D523" s="2"/>
    </row>
    <row r="524" spans="3:4" ht="45" customHeight="1" x14ac:dyDescent="0.3">
      <c r="C524" s="2"/>
      <c r="D524" s="2"/>
    </row>
    <row r="525" spans="3:4" ht="45" customHeight="1" x14ac:dyDescent="0.3">
      <c r="C525" s="2"/>
      <c r="D525" s="2"/>
    </row>
    <row r="526" spans="3:4" ht="45" customHeight="1" x14ac:dyDescent="0.3">
      <c r="C526" s="2"/>
      <c r="D526" s="2"/>
    </row>
    <row r="527" spans="3:4" ht="45" customHeight="1" x14ac:dyDescent="0.3">
      <c r="C527" s="2"/>
      <c r="D527" s="2"/>
    </row>
    <row r="528" spans="3:4" ht="45" customHeight="1" x14ac:dyDescent="0.3">
      <c r="C528" s="2"/>
      <c r="D528" s="2"/>
    </row>
    <row r="529" spans="3:4" ht="45" customHeight="1" x14ac:dyDescent="0.3">
      <c r="C529" s="2"/>
      <c r="D529" s="2"/>
    </row>
    <row r="530" spans="3:4" ht="45" customHeight="1" x14ac:dyDescent="0.3">
      <c r="C530" s="2"/>
      <c r="D530" s="2"/>
    </row>
    <row r="531" spans="3:4" ht="45" customHeight="1" x14ac:dyDescent="0.3">
      <c r="C531" s="2"/>
      <c r="D531" s="2"/>
    </row>
    <row r="532" spans="3:4" ht="45" customHeight="1" x14ac:dyDescent="0.3">
      <c r="C532" s="2"/>
      <c r="D532" s="2"/>
    </row>
    <row r="533" spans="3:4" ht="45" customHeight="1" x14ac:dyDescent="0.3">
      <c r="C533" s="2"/>
      <c r="D533" s="2"/>
    </row>
    <row r="534" spans="3:4" ht="45" customHeight="1" x14ac:dyDescent="0.3">
      <c r="C534" s="2"/>
      <c r="D534" s="2"/>
    </row>
    <row r="535" spans="3:4" ht="45" customHeight="1" x14ac:dyDescent="0.3">
      <c r="C535" s="2"/>
      <c r="D535" s="2"/>
    </row>
    <row r="536" spans="3:4" ht="45" customHeight="1" x14ac:dyDescent="0.3">
      <c r="C536" s="2"/>
      <c r="D536" s="2"/>
    </row>
    <row r="537" spans="3:4" ht="45" customHeight="1" x14ac:dyDescent="0.3">
      <c r="C537" s="2"/>
      <c r="D537" s="2"/>
    </row>
    <row r="538" spans="3:4" ht="45" customHeight="1" x14ac:dyDescent="0.3">
      <c r="C538" s="2"/>
      <c r="D538" s="2"/>
    </row>
    <row r="539" spans="3:4" ht="45" customHeight="1" x14ac:dyDescent="0.3">
      <c r="C539" s="2"/>
      <c r="D539" s="2"/>
    </row>
    <row r="540" spans="3:4" ht="45" customHeight="1" x14ac:dyDescent="0.3">
      <c r="C540" s="2"/>
      <c r="D540" s="2"/>
    </row>
    <row r="541" spans="3:4" ht="45" customHeight="1" x14ac:dyDescent="0.3">
      <c r="C541" s="2"/>
      <c r="D541" s="2"/>
    </row>
    <row r="542" spans="3:4" ht="45" customHeight="1" x14ac:dyDescent="0.3">
      <c r="C542" s="2"/>
      <c r="D542" s="2"/>
    </row>
    <row r="543" spans="3:4" ht="45" customHeight="1" x14ac:dyDescent="0.3">
      <c r="C543" s="2"/>
      <c r="D543" s="2"/>
    </row>
    <row r="544" spans="3:4" ht="45" customHeight="1" x14ac:dyDescent="0.3">
      <c r="C544" s="2"/>
      <c r="D544" s="2"/>
    </row>
    <row r="545" spans="3:4" ht="45" customHeight="1" x14ac:dyDescent="0.3">
      <c r="C545" s="2"/>
      <c r="D545" s="2"/>
    </row>
    <row r="546" spans="3:4" ht="45" customHeight="1" x14ac:dyDescent="0.3">
      <c r="C546" s="2"/>
      <c r="D546" s="2"/>
    </row>
    <row r="547" spans="3:4" ht="45" customHeight="1" x14ac:dyDescent="0.3">
      <c r="C547" s="2"/>
      <c r="D547" s="2"/>
    </row>
    <row r="548" spans="3:4" ht="45" customHeight="1" x14ac:dyDescent="0.3">
      <c r="C548" s="2"/>
      <c r="D548" s="2"/>
    </row>
    <row r="549" spans="3:4" ht="45" customHeight="1" x14ac:dyDescent="0.3">
      <c r="C549" s="2"/>
      <c r="D549" s="2"/>
    </row>
    <row r="550" spans="3:4" ht="45" customHeight="1" x14ac:dyDescent="0.3">
      <c r="C550" s="2"/>
      <c r="D550" s="2"/>
    </row>
    <row r="551" spans="3:4" ht="45" customHeight="1" x14ac:dyDescent="0.3">
      <c r="C551" s="2"/>
      <c r="D551" s="2"/>
    </row>
    <row r="552" spans="3:4" ht="45" customHeight="1" x14ac:dyDescent="0.3">
      <c r="C552" s="2"/>
      <c r="D552" s="2"/>
    </row>
    <row r="553" spans="3:4" ht="45" customHeight="1" x14ac:dyDescent="0.3">
      <c r="C553" s="2"/>
      <c r="D553" s="2"/>
    </row>
    <row r="554" spans="3:4" ht="45" customHeight="1" x14ac:dyDescent="0.3">
      <c r="C554" s="2"/>
      <c r="D554" s="2"/>
    </row>
    <row r="555" spans="3:4" ht="45" customHeight="1" x14ac:dyDescent="0.3">
      <c r="C555" s="2"/>
      <c r="D555" s="2"/>
    </row>
    <row r="556" spans="3:4" ht="45" customHeight="1" x14ac:dyDescent="0.3">
      <c r="C556" s="2"/>
      <c r="D556" s="2"/>
    </row>
    <row r="557" spans="3:4" ht="45" customHeight="1" x14ac:dyDescent="0.3">
      <c r="C557" s="2"/>
      <c r="D557" s="2"/>
    </row>
    <row r="558" spans="3:4" ht="45" customHeight="1" x14ac:dyDescent="0.3">
      <c r="C558" s="2"/>
      <c r="D558" s="2"/>
    </row>
    <row r="559" spans="3:4" ht="45" customHeight="1" x14ac:dyDescent="0.3">
      <c r="C559" s="2"/>
      <c r="D559" s="2"/>
    </row>
    <row r="560" spans="3:4" ht="45" customHeight="1" x14ac:dyDescent="0.3">
      <c r="C560" s="2"/>
      <c r="D560" s="2"/>
    </row>
    <row r="561" spans="3:4" ht="45" customHeight="1" x14ac:dyDescent="0.3">
      <c r="C561" s="2"/>
      <c r="D561" s="2"/>
    </row>
    <row r="562" spans="3:4" ht="45" customHeight="1" x14ac:dyDescent="0.3">
      <c r="C562" s="2"/>
      <c r="D562" s="2"/>
    </row>
    <row r="563" spans="3:4" ht="45" customHeight="1" x14ac:dyDescent="0.3">
      <c r="C563" s="2"/>
      <c r="D563" s="2"/>
    </row>
    <row r="564" spans="3:4" ht="45" customHeight="1" x14ac:dyDescent="0.3">
      <c r="C564" s="2"/>
      <c r="D564" s="2"/>
    </row>
    <row r="565" spans="3:4" ht="45" customHeight="1" x14ac:dyDescent="0.3">
      <c r="C565" s="2"/>
      <c r="D565" s="2"/>
    </row>
    <row r="566" spans="3:4" ht="45" customHeight="1" x14ac:dyDescent="0.3">
      <c r="C566" s="2"/>
      <c r="D566" s="2"/>
    </row>
    <row r="567" spans="3:4" ht="45" customHeight="1" x14ac:dyDescent="0.3">
      <c r="C567" s="2"/>
      <c r="D567" s="2"/>
    </row>
    <row r="568" spans="3:4" ht="45" customHeight="1" x14ac:dyDescent="0.3">
      <c r="C568" s="2"/>
      <c r="D568" s="2"/>
    </row>
    <row r="569" spans="3:4" ht="45" customHeight="1" x14ac:dyDescent="0.3">
      <c r="C569" s="2"/>
      <c r="D569" s="2"/>
    </row>
    <row r="570" spans="3:4" ht="45" customHeight="1" x14ac:dyDescent="0.3">
      <c r="C570" s="2"/>
      <c r="D570" s="2"/>
    </row>
    <row r="571" spans="3:4" ht="45" customHeight="1" x14ac:dyDescent="0.3">
      <c r="C571" s="2"/>
      <c r="D571" s="2"/>
    </row>
    <row r="572" spans="3:4" ht="45" customHeight="1" x14ac:dyDescent="0.3">
      <c r="C572" s="2"/>
      <c r="D572" s="2"/>
    </row>
    <row r="573" spans="3:4" ht="45" customHeight="1" x14ac:dyDescent="0.3">
      <c r="C573" s="2"/>
      <c r="D573" s="2"/>
    </row>
    <row r="574" spans="3:4" ht="45" customHeight="1" x14ac:dyDescent="0.3">
      <c r="C574" s="2"/>
      <c r="D574" s="2"/>
    </row>
    <row r="575" spans="3:4" ht="45" customHeight="1" x14ac:dyDescent="0.3">
      <c r="C575" s="2"/>
      <c r="D575" s="2"/>
    </row>
    <row r="576" spans="3:4" ht="45" customHeight="1" x14ac:dyDescent="0.3">
      <c r="C576" s="2"/>
      <c r="D576" s="2"/>
    </row>
    <row r="577" spans="3:4" ht="45" customHeight="1" x14ac:dyDescent="0.3">
      <c r="C577" s="2"/>
      <c r="D577" s="2"/>
    </row>
    <row r="578" spans="3:4" ht="45" customHeight="1" x14ac:dyDescent="0.3">
      <c r="C578" s="2"/>
      <c r="D578" s="2"/>
    </row>
    <row r="579" spans="3:4" ht="45" customHeight="1" x14ac:dyDescent="0.3">
      <c r="C579" s="2"/>
      <c r="D579" s="2"/>
    </row>
    <row r="580" spans="3:4" ht="45" customHeight="1" x14ac:dyDescent="0.3">
      <c r="C580" s="2"/>
      <c r="D580" s="2"/>
    </row>
    <row r="581" spans="3:4" ht="45" customHeight="1" x14ac:dyDescent="0.3">
      <c r="C581" s="2"/>
      <c r="D581" s="2"/>
    </row>
    <row r="582" spans="3:4" ht="45" customHeight="1" x14ac:dyDescent="0.3">
      <c r="C582" s="2"/>
      <c r="D582" s="2"/>
    </row>
    <row r="583" spans="3:4" ht="45" customHeight="1" x14ac:dyDescent="0.3">
      <c r="C583" s="2"/>
      <c r="D583" s="2"/>
    </row>
    <row r="584" spans="3:4" ht="45" customHeight="1" x14ac:dyDescent="0.3">
      <c r="C584" s="2"/>
      <c r="D584" s="2"/>
    </row>
    <row r="585" spans="3:4" ht="45" customHeight="1" x14ac:dyDescent="0.3">
      <c r="C585" s="2"/>
      <c r="D585" s="2"/>
    </row>
    <row r="586" spans="3:4" ht="45" customHeight="1" x14ac:dyDescent="0.3">
      <c r="C586" s="2"/>
      <c r="D586" s="2"/>
    </row>
    <row r="587" spans="3:4" ht="45" customHeight="1" x14ac:dyDescent="0.3">
      <c r="C587" s="2"/>
      <c r="D587" s="2"/>
    </row>
    <row r="588" spans="3:4" ht="45" customHeight="1" x14ac:dyDescent="0.3">
      <c r="C588" s="2"/>
      <c r="D588" s="2"/>
    </row>
    <row r="589" spans="3:4" ht="45" customHeight="1" x14ac:dyDescent="0.3">
      <c r="C589" s="2"/>
      <c r="D589" s="2"/>
    </row>
    <row r="590" spans="3:4" ht="45" customHeight="1" x14ac:dyDescent="0.3">
      <c r="C590" s="2"/>
      <c r="D590" s="2"/>
    </row>
    <row r="591" spans="3:4" ht="45" customHeight="1" x14ac:dyDescent="0.3">
      <c r="C591" s="2"/>
      <c r="D591" s="2"/>
    </row>
    <row r="592" spans="3:4" ht="45" customHeight="1" x14ac:dyDescent="0.3">
      <c r="C592" s="2"/>
      <c r="D592" s="2"/>
    </row>
    <row r="593" spans="3:4" ht="45" customHeight="1" x14ac:dyDescent="0.3">
      <c r="C593" s="2"/>
      <c r="D593" s="2"/>
    </row>
    <row r="594" spans="3:4" ht="45" customHeight="1" x14ac:dyDescent="0.3">
      <c r="C594" s="2"/>
      <c r="D594" s="2"/>
    </row>
    <row r="595" spans="3:4" ht="45" customHeight="1" x14ac:dyDescent="0.3">
      <c r="C595" s="2"/>
      <c r="D595" s="2"/>
    </row>
    <row r="596" spans="3:4" ht="45" customHeight="1" x14ac:dyDescent="0.3">
      <c r="C596" s="2"/>
      <c r="D596" s="2"/>
    </row>
    <row r="597" spans="3:4" ht="45" customHeight="1" x14ac:dyDescent="0.3">
      <c r="C597" s="2"/>
      <c r="D597" s="2"/>
    </row>
    <row r="598" spans="3:4" ht="45" customHeight="1" x14ac:dyDescent="0.3">
      <c r="C598" s="2"/>
      <c r="D598" s="2"/>
    </row>
    <row r="599" spans="3:4" ht="45" customHeight="1" x14ac:dyDescent="0.3">
      <c r="C599" s="2"/>
      <c r="D599" s="2"/>
    </row>
    <row r="600" spans="3:4" ht="45" customHeight="1" x14ac:dyDescent="0.3">
      <c r="C600" s="2"/>
      <c r="D600" s="2"/>
    </row>
    <row r="601" spans="3:4" ht="45" customHeight="1" x14ac:dyDescent="0.3">
      <c r="C601" s="2"/>
      <c r="D601" s="2"/>
    </row>
    <row r="602" spans="3:4" ht="45" customHeight="1" x14ac:dyDescent="0.3">
      <c r="C602" s="2"/>
      <c r="D602" s="2"/>
    </row>
    <row r="603" spans="3:4" ht="45" customHeight="1" x14ac:dyDescent="0.3">
      <c r="C603" s="2"/>
      <c r="D603" s="2"/>
    </row>
    <row r="604" spans="3:4" ht="45" customHeight="1" x14ac:dyDescent="0.3">
      <c r="C604" s="2"/>
      <c r="D604" s="2"/>
    </row>
    <row r="605" spans="3:4" ht="45" customHeight="1" x14ac:dyDescent="0.3">
      <c r="C605" s="2"/>
      <c r="D605" s="2"/>
    </row>
    <row r="606" spans="3:4" ht="45" customHeight="1" x14ac:dyDescent="0.3">
      <c r="C606" s="2"/>
      <c r="D606" s="2"/>
    </row>
    <row r="607" spans="3:4" ht="45" customHeight="1" x14ac:dyDescent="0.3">
      <c r="C607" s="2"/>
      <c r="D607" s="2"/>
    </row>
    <row r="608" spans="3:4" ht="45" customHeight="1" x14ac:dyDescent="0.3">
      <c r="C608" s="2"/>
      <c r="D608" s="2"/>
    </row>
    <row r="609" spans="3:4" ht="45" customHeight="1" x14ac:dyDescent="0.3">
      <c r="C609" s="2"/>
      <c r="D609" s="2"/>
    </row>
    <row r="610" spans="3:4" ht="45" customHeight="1" x14ac:dyDescent="0.3">
      <c r="C610" s="2"/>
      <c r="D610" s="2"/>
    </row>
    <row r="611" spans="3:4" ht="45" customHeight="1" x14ac:dyDescent="0.3">
      <c r="C611" s="2"/>
      <c r="D611" s="2"/>
    </row>
    <row r="612" spans="3:4" ht="45" customHeight="1" x14ac:dyDescent="0.3">
      <c r="C612" s="2"/>
      <c r="D612" s="2"/>
    </row>
    <row r="613" spans="3:4" ht="45" customHeight="1" x14ac:dyDescent="0.3">
      <c r="C613" s="2"/>
      <c r="D613" s="2"/>
    </row>
    <row r="614" spans="3:4" ht="45" customHeight="1" x14ac:dyDescent="0.3">
      <c r="C614" s="2"/>
      <c r="D614" s="2"/>
    </row>
    <row r="615" spans="3:4" ht="45" customHeight="1" x14ac:dyDescent="0.3">
      <c r="C615" s="2"/>
      <c r="D615" s="2"/>
    </row>
    <row r="616" spans="3:4" ht="45" customHeight="1" x14ac:dyDescent="0.3">
      <c r="C616" s="2"/>
      <c r="D616" s="2"/>
    </row>
    <row r="617" spans="3:4" ht="45" customHeight="1" x14ac:dyDescent="0.3">
      <c r="C617" s="2"/>
      <c r="D617" s="2"/>
    </row>
    <row r="618" spans="3:4" ht="45" customHeight="1" x14ac:dyDescent="0.3">
      <c r="C618" s="2"/>
      <c r="D618" s="2"/>
    </row>
    <row r="619" spans="3:4" ht="45" customHeight="1" x14ac:dyDescent="0.3">
      <c r="C619" s="2"/>
      <c r="D619" s="2"/>
    </row>
    <row r="620" spans="3:4" ht="45" customHeight="1" x14ac:dyDescent="0.3">
      <c r="C620" s="2"/>
      <c r="D620" s="2"/>
    </row>
    <row r="621" spans="3:4" ht="45" customHeight="1" x14ac:dyDescent="0.3">
      <c r="C621" s="2"/>
      <c r="D621" s="2"/>
    </row>
    <row r="622" spans="3:4" ht="45" customHeight="1" x14ac:dyDescent="0.3">
      <c r="C622" s="2"/>
      <c r="D622" s="2"/>
    </row>
    <row r="623" spans="3:4" ht="45" customHeight="1" x14ac:dyDescent="0.3">
      <c r="C623" s="2"/>
      <c r="D623" s="2"/>
    </row>
    <row r="624" spans="3:4" ht="45" customHeight="1" x14ac:dyDescent="0.3">
      <c r="C624" s="2"/>
      <c r="D624" s="2"/>
    </row>
    <row r="625" spans="3:4" ht="45" customHeight="1" x14ac:dyDescent="0.3">
      <c r="C625" s="2"/>
      <c r="D625" s="2"/>
    </row>
    <row r="626" spans="3:4" ht="45" customHeight="1" x14ac:dyDescent="0.3">
      <c r="C626" s="2"/>
      <c r="D626" s="2"/>
    </row>
    <row r="627" spans="3:4" ht="45" customHeight="1" x14ac:dyDescent="0.3">
      <c r="C627" s="2"/>
      <c r="D627" s="2"/>
    </row>
    <row r="628" spans="3:4" ht="45" customHeight="1" x14ac:dyDescent="0.3">
      <c r="C628" s="2"/>
      <c r="D628" s="2"/>
    </row>
    <row r="629" spans="3:4" ht="45" customHeight="1" x14ac:dyDescent="0.3">
      <c r="C629" s="2"/>
      <c r="D629" s="2"/>
    </row>
    <row r="630" spans="3:4" ht="45" customHeight="1" x14ac:dyDescent="0.3">
      <c r="C630" s="2"/>
      <c r="D630" s="2"/>
    </row>
    <row r="631" spans="3:4" ht="45" customHeight="1" x14ac:dyDescent="0.3">
      <c r="C631" s="2"/>
      <c r="D631" s="2"/>
    </row>
    <row r="632" spans="3:4" ht="45" customHeight="1" x14ac:dyDescent="0.3">
      <c r="C632" s="2"/>
      <c r="D632" s="2"/>
    </row>
    <row r="633" spans="3:4" ht="45" customHeight="1" x14ac:dyDescent="0.3">
      <c r="C633" s="2"/>
      <c r="D633" s="2"/>
    </row>
    <row r="634" spans="3:4" ht="45" customHeight="1" x14ac:dyDescent="0.3">
      <c r="C634" s="2"/>
      <c r="D634" s="2"/>
    </row>
    <row r="635" spans="3:4" ht="45" customHeight="1" x14ac:dyDescent="0.3">
      <c r="C635" s="2"/>
      <c r="D635" s="2"/>
    </row>
    <row r="636" spans="3:4" ht="45" customHeight="1" x14ac:dyDescent="0.3">
      <c r="C636" s="2"/>
      <c r="D636" s="2"/>
    </row>
    <row r="637" spans="3:4" ht="45" customHeight="1" x14ac:dyDescent="0.3">
      <c r="C637" s="2"/>
      <c r="D637" s="2"/>
    </row>
    <row r="638" spans="3:4" ht="45" customHeight="1" x14ac:dyDescent="0.3">
      <c r="C638" s="2"/>
      <c r="D638" s="2"/>
    </row>
    <row r="639" spans="3:4" ht="45" customHeight="1" x14ac:dyDescent="0.3">
      <c r="C639" s="2"/>
      <c r="D639" s="2"/>
    </row>
    <row r="640" spans="3:4" ht="45" customHeight="1" x14ac:dyDescent="0.3">
      <c r="C640" s="2"/>
      <c r="D640" s="2"/>
    </row>
    <row r="641" spans="3:4" ht="45" customHeight="1" x14ac:dyDescent="0.3">
      <c r="C641" s="2"/>
      <c r="D641" s="2"/>
    </row>
    <row r="642" spans="3:4" ht="45" customHeight="1" x14ac:dyDescent="0.3">
      <c r="C642" s="2"/>
      <c r="D642" s="2"/>
    </row>
    <row r="643" spans="3:4" ht="45" customHeight="1" x14ac:dyDescent="0.3">
      <c r="C643" s="2"/>
      <c r="D643" s="2"/>
    </row>
    <row r="644" spans="3:4" ht="45" customHeight="1" x14ac:dyDescent="0.3">
      <c r="C644" s="2"/>
      <c r="D644" s="2"/>
    </row>
    <row r="645" spans="3:4" ht="45" customHeight="1" x14ac:dyDescent="0.3">
      <c r="C645" s="2"/>
      <c r="D645" s="2"/>
    </row>
    <row r="646" spans="3:4" ht="45" customHeight="1" x14ac:dyDescent="0.3">
      <c r="C646" s="2"/>
      <c r="D646" s="2"/>
    </row>
    <row r="647" spans="3:4" ht="45" customHeight="1" x14ac:dyDescent="0.3">
      <c r="C647" s="2"/>
      <c r="D647" s="2"/>
    </row>
    <row r="648" spans="3:4" ht="45" customHeight="1" x14ac:dyDescent="0.3">
      <c r="C648" s="2"/>
      <c r="D648" s="2"/>
    </row>
    <row r="649" spans="3:4" ht="45" customHeight="1" x14ac:dyDescent="0.3">
      <c r="C649" s="2"/>
      <c r="D649" s="2"/>
    </row>
    <row r="650" spans="3:4" ht="45" customHeight="1" x14ac:dyDescent="0.3">
      <c r="C650" s="2"/>
      <c r="D650" s="2"/>
    </row>
    <row r="651" spans="3:4" ht="45" customHeight="1" x14ac:dyDescent="0.3">
      <c r="C651" s="2"/>
      <c r="D651" s="2"/>
    </row>
    <row r="652" spans="3:4" ht="45" customHeight="1" x14ac:dyDescent="0.3">
      <c r="C652" s="2"/>
      <c r="D652" s="2"/>
    </row>
    <row r="653" spans="3:4" ht="45" customHeight="1" x14ac:dyDescent="0.3">
      <c r="C653" s="2"/>
      <c r="D653" s="2"/>
    </row>
    <row r="654" spans="3:4" ht="45" customHeight="1" x14ac:dyDescent="0.3">
      <c r="C654" s="2"/>
      <c r="D654" s="2"/>
    </row>
    <row r="655" spans="3:4" ht="45" customHeight="1" x14ac:dyDescent="0.3">
      <c r="C655" s="2"/>
      <c r="D655" s="2"/>
    </row>
    <row r="656" spans="3:4" ht="45" customHeight="1" x14ac:dyDescent="0.3">
      <c r="C656" s="2"/>
      <c r="D656" s="2"/>
    </row>
    <row r="657" spans="3:4" ht="45" customHeight="1" x14ac:dyDescent="0.3">
      <c r="C657" s="2"/>
      <c r="D657" s="2"/>
    </row>
    <row r="658" spans="3:4" ht="45" customHeight="1" x14ac:dyDescent="0.3">
      <c r="C658" s="2"/>
      <c r="D658" s="2"/>
    </row>
    <row r="659" spans="3:4" ht="45" customHeight="1" x14ac:dyDescent="0.3">
      <c r="C659" s="2"/>
      <c r="D659" s="2"/>
    </row>
    <row r="660" spans="3:4" ht="45" customHeight="1" x14ac:dyDescent="0.3">
      <c r="C660" s="2"/>
      <c r="D660" s="2"/>
    </row>
    <row r="661" spans="3:4" ht="45" customHeight="1" x14ac:dyDescent="0.3">
      <c r="C661" s="2"/>
      <c r="D661" s="2"/>
    </row>
    <row r="662" spans="3:4" ht="45" customHeight="1" x14ac:dyDescent="0.3">
      <c r="C662" s="2"/>
      <c r="D662" s="2"/>
    </row>
    <row r="663" spans="3:4" ht="45" customHeight="1" x14ac:dyDescent="0.3">
      <c r="C663" s="2"/>
      <c r="D663" s="2"/>
    </row>
    <row r="664" spans="3:4" ht="45" customHeight="1" x14ac:dyDescent="0.3">
      <c r="C664" s="2"/>
      <c r="D664" s="2"/>
    </row>
    <row r="665" spans="3:4" ht="45" customHeight="1" x14ac:dyDescent="0.3">
      <c r="C665" s="2"/>
      <c r="D665" s="2"/>
    </row>
    <row r="666" spans="3:4" ht="45" customHeight="1" x14ac:dyDescent="0.3">
      <c r="C666" s="2"/>
      <c r="D666" s="2"/>
    </row>
    <row r="667" spans="3:4" ht="45" customHeight="1" x14ac:dyDescent="0.3">
      <c r="C667" s="2"/>
      <c r="D667" s="2"/>
    </row>
    <row r="668" spans="3:4" ht="45" customHeight="1" x14ac:dyDescent="0.3">
      <c r="C668" s="2"/>
      <c r="D668" s="2"/>
    </row>
    <row r="669" spans="3:4" ht="45" customHeight="1" x14ac:dyDescent="0.3">
      <c r="C669" s="2"/>
      <c r="D669" s="2"/>
    </row>
    <row r="670" spans="3:4" ht="45" customHeight="1" x14ac:dyDescent="0.3">
      <c r="C670" s="2"/>
      <c r="D670" s="2"/>
    </row>
    <row r="671" spans="3:4" ht="45" customHeight="1" x14ac:dyDescent="0.3">
      <c r="C671" s="2"/>
      <c r="D671" s="2"/>
    </row>
    <row r="672" spans="3:4" ht="45" customHeight="1" x14ac:dyDescent="0.3">
      <c r="C672" s="2"/>
      <c r="D672" s="2"/>
    </row>
    <row r="673" spans="3:4" ht="45" customHeight="1" x14ac:dyDescent="0.3">
      <c r="C673" s="2"/>
      <c r="D673" s="2"/>
    </row>
    <row r="674" spans="3:4" ht="45" customHeight="1" x14ac:dyDescent="0.3">
      <c r="C674" s="2"/>
      <c r="D674" s="2"/>
    </row>
    <row r="675" spans="3:4" ht="45" customHeight="1" x14ac:dyDescent="0.3">
      <c r="C675" s="2"/>
      <c r="D675" s="2"/>
    </row>
    <row r="676" spans="3:4" ht="45" customHeight="1" x14ac:dyDescent="0.3">
      <c r="C676" s="2"/>
      <c r="D676" s="2"/>
    </row>
    <row r="677" spans="3:4" ht="45" customHeight="1" x14ac:dyDescent="0.3">
      <c r="C677" s="2"/>
      <c r="D677" s="2"/>
    </row>
    <row r="678" spans="3:4" ht="45" customHeight="1" x14ac:dyDescent="0.3">
      <c r="C678" s="2"/>
      <c r="D678" s="2"/>
    </row>
    <row r="679" spans="3:4" ht="45" customHeight="1" x14ac:dyDescent="0.3">
      <c r="C679" s="2"/>
      <c r="D679" s="2"/>
    </row>
    <row r="680" spans="3:4" ht="45" customHeight="1" x14ac:dyDescent="0.3">
      <c r="C680" s="2"/>
      <c r="D680" s="2"/>
    </row>
    <row r="681" spans="3:4" ht="45" customHeight="1" x14ac:dyDescent="0.3">
      <c r="C681" s="2"/>
      <c r="D681" s="2"/>
    </row>
    <row r="682" spans="3:4" ht="45" customHeight="1" x14ac:dyDescent="0.3">
      <c r="C682" s="2"/>
      <c r="D682" s="2"/>
    </row>
    <row r="683" spans="3:4" ht="45" customHeight="1" x14ac:dyDescent="0.3">
      <c r="C683" s="2"/>
      <c r="D683" s="2"/>
    </row>
    <row r="684" spans="3:4" ht="45" customHeight="1" x14ac:dyDescent="0.3">
      <c r="C684" s="2"/>
      <c r="D684" s="2"/>
    </row>
    <row r="685" spans="3:4" ht="45" customHeight="1" x14ac:dyDescent="0.3">
      <c r="C685" s="2"/>
      <c r="D685" s="2"/>
    </row>
    <row r="686" spans="3:4" ht="45" customHeight="1" x14ac:dyDescent="0.3">
      <c r="C686" s="2"/>
      <c r="D686" s="2"/>
    </row>
    <row r="687" spans="3:4" ht="45" customHeight="1" x14ac:dyDescent="0.3">
      <c r="C687" s="2"/>
      <c r="D687" s="2"/>
    </row>
    <row r="688" spans="3:4" ht="45" customHeight="1" x14ac:dyDescent="0.3">
      <c r="C688" s="2"/>
      <c r="D688" s="2"/>
    </row>
    <row r="689" spans="3:4" ht="45" customHeight="1" x14ac:dyDescent="0.3">
      <c r="C689" s="2"/>
      <c r="D689" s="2"/>
    </row>
    <row r="690" spans="3:4" ht="45" customHeight="1" x14ac:dyDescent="0.3">
      <c r="C690" s="2"/>
      <c r="D690" s="2"/>
    </row>
    <row r="691" spans="3:4" ht="45" customHeight="1" x14ac:dyDescent="0.3">
      <c r="C691" s="2"/>
      <c r="D691" s="2"/>
    </row>
    <row r="692" spans="3:4" ht="45" customHeight="1" x14ac:dyDescent="0.3">
      <c r="C692" s="2"/>
      <c r="D692" s="2"/>
    </row>
    <row r="693" spans="3:4" ht="45" customHeight="1" x14ac:dyDescent="0.3">
      <c r="C693" s="2"/>
      <c r="D693" s="2"/>
    </row>
    <row r="694" spans="3:4" ht="45" customHeight="1" x14ac:dyDescent="0.3">
      <c r="C694" s="2"/>
      <c r="D694" s="2"/>
    </row>
    <row r="695" spans="3:4" ht="45" customHeight="1" x14ac:dyDescent="0.3">
      <c r="C695" s="2"/>
      <c r="D695" s="2"/>
    </row>
    <row r="696" spans="3:4" ht="45" customHeight="1" x14ac:dyDescent="0.3">
      <c r="C696" s="2"/>
      <c r="D696" s="2"/>
    </row>
    <row r="697" spans="3:4" ht="45" customHeight="1" x14ac:dyDescent="0.3">
      <c r="C697" s="2"/>
      <c r="D697" s="2"/>
    </row>
    <row r="698" spans="3:4" ht="45" customHeight="1" x14ac:dyDescent="0.3">
      <c r="C698" s="2"/>
      <c r="D698" s="2"/>
    </row>
    <row r="699" spans="3:4" ht="45" customHeight="1" x14ac:dyDescent="0.3">
      <c r="C699" s="2"/>
      <c r="D699" s="2"/>
    </row>
    <row r="700" spans="3:4" ht="45" customHeight="1" x14ac:dyDescent="0.3">
      <c r="C700" s="2"/>
      <c r="D700" s="2"/>
    </row>
    <row r="701" spans="3:4" ht="45" customHeight="1" x14ac:dyDescent="0.3">
      <c r="C701" s="2"/>
      <c r="D701" s="2"/>
    </row>
    <row r="702" spans="3:4" ht="45" customHeight="1" x14ac:dyDescent="0.3">
      <c r="C702" s="2"/>
      <c r="D702" s="2"/>
    </row>
    <row r="703" spans="3:4" ht="45" customHeight="1" x14ac:dyDescent="0.3">
      <c r="C703" s="2"/>
      <c r="D703" s="2"/>
    </row>
    <row r="704" spans="3:4" ht="45" customHeight="1" x14ac:dyDescent="0.3">
      <c r="C704" s="2"/>
      <c r="D704" s="2"/>
    </row>
    <row r="705" spans="3:4" ht="45" customHeight="1" x14ac:dyDescent="0.3">
      <c r="C705" s="2"/>
      <c r="D705" s="2"/>
    </row>
    <row r="706" spans="3:4" ht="45" customHeight="1" x14ac:dyDescent="0.3">
      <c r="C706" s="2"/>
      <c r="D706" s="2"/>
    </row>
    <row r="707" spans="3:4" ht="45" customHeight="1" x14ac:dyDescent="0.3">
      <c r="C707" s="2"/>
      <c r="D707" s="2"/>
    </row>
    <row r="708" spans="3:4" ht="45" customHeight="1" x14ac:dyDescent="0.3">
      <c r="C708" s="2"/>
      <c r="D708" s="2"/>
    </row>
    <row r="709" spans="3:4" ht="45" customHeight="1" x14ac:dyDescent="0.3">
      <c r="C709" s="2"/>
      <c r="D709" s="2"/>
    </row>
    <row r="710" spans="3:4" ht="45" customHeight="1" x14ac:dyDescent="0.3">
      <c r="C710" s="2"/>
      <c r="D710" s="2"/>
    </row>
    <row r="711" spans="3:4" ht="45" customHeight="1" x14ac:dyDescent="0.3">
      <c r="C711" s="2"/>
      <c r="D711" s="2"/>
    </row>
    <row r="712" spans="3:4" ht="45" customHeight="1" x14ac:dyDescent="0.3">
      <c r="C712" s="2"/>
      <c r="D712" s="2"/>
    </row>
    <row r="713" spans="3:4" ht="45" customHeight="1" x14ac:dyDescent="0.3">
      <c r="C713" s="2"/>
      <c r="D713" s="2"/>
    </row>
    <row r="714" spans="3:4" ht="45" customHeight="1" x14ac:dyDescent="0.3">
      <c r="C714" s="2"/>
      <c r="D714" s="2"/>
    </row>
    <row r="715" spans="3:4" ht="45" customHeight="1" x14ac:dyDescent="0.3">
      <c r="C715" s="2"/>
      <c r="D715" s="2"/>
    </row>
    <row r="716" spans="3:4" ht="45" customHeight="1" x14ac:dyDescent="0.3">
      <c r="C716" s="2"/>
      <c r="D716" s="2"/>
    </row>
    <row r="717" spans="3:4" ht="45" customHeight="1" x14ac:dyDescent="0.3">
      <c r="C717" s="2"/>
      <c r="D717" s="2"/>
    </row>
    <row r="718" spans="3:4" ht="45" customHeight="1" x14ac:dyDescent="0.3">
      <c r="C718" s="2"/>
      <c r="D718" s="2"/>
    </row>
    <row r="719" spans="3:4" ht="45" customHeight="1" x14ac:dyDescent="0.3">
      <c r="C719" s="2"/>
      <c r="D719" s="2"/>
    </row>
    <row r="720" spans="3:4" ht="45" customHeight="1" x14ac:dyDescent="0.3">
      <c r="C720" s="2"/>
      <c r="D720" s="2"/>
    </row>
    <row r="721" spans="3:4" ht="45" customHeight="1" x14ac:dyDescent="0.3">
      <c r="C721" s="2"/>
      <c r="D721" s="2"/>
    </row>
    <row r="722" spans="3:4" ht="45" customHeight="1" x14ac:dyDescent="0.3">
      <c r="C722" s="2"/>
      <c r="D722" s="2"/>
    </row>
    <row r="723" spans="3:4" ht="45" customHeight="1" x14ac:dyDescent="0.3">
      <c r="C723" s="2"/>
      <c r="D723" s="2"/>
    </row>
    <row r="724" spans="3:4" ht="45" customHeight="1" x14ac:dyDescent="0.3">
      <c r="C724" s="2"/>
      <c r="D724" s="2"/>
    </row>
    <row r="725" spans="3:4" ht="45" customHeight="1" x14ac:dyDescent="0.3">
      <c r="C725" s="2"/>
      <c r="D725" s="2"/>
    </row>
    <row r="726" spans="3:4" ht="45" customHeight="1" x14ac:dyDescent="0.3">
      <c r="C726" s="2"/>
      <c r="D726" s="2"/>
    </row>
    <row r="727" spans="3:4" ht="45" customHeight="1" x14ac:dyDescent="0.3">
      <c r="C727" s="2"/>
      <c r="D727" s="2"/>
    </row>
    <row r="728" spans="3:4" ht="45" customHeight="1" x14ac:dyDescent="0.3"/>
    <row r="729" spans="3:4" ht="45" customHeight="1" x14ac:dyDescent="0.3"/>
    <row r="730" spans="3:4" ht="45" customHeight="1" x14ac:dyDescent="0.3"/>
    <row r="731" spans="3:4" ht="45" customHeight="1" x14ac:dyDescent="0.3"/>
    <row r="732" spans="3:4" ht="45" customHeight="1" x14ac:dyDescent="0.3"/>
    <row r="733" spans="3:4" ht="45" customHeight="1" x14ac:dyDescent="0.3"/>
    <row r="734" spans="3:4" ht="45" customHeight="1" x14ac:dyDescent="0.3"/>
    <row r="735" spans="3:4" ht="45" customHeight="1" x14ac:dyDescent="0.3"/>
    <row r="736" spans="3:4" ht="45" customHeight="1" x14ac:dyDescent="0.3"/>
    <row r="737" spans="3:4" s="5" customFormat="1" ht="45" customHeight="1" x14ac:dyDescent="0.3">
      <c r="C737" s="168"/>
      <c r="D737" s="168"/>
    </row>
    <row r="738" spans="3:4" ht="45" customHeight="1" x14ac:dyDescent="0.3"/>
    <row r="739" spans="3:4" ht="45" customHeight="1" x14ac:dyDescent="0.3"/>
    <row r="740" spans="3:4" ht="45" customHeight="1" x14ac:dyDescent="0.3"/>
    <row r="741" spans="3:4" ht="45" customHeight="1" x14ac:dyDescent="0.3"/>
    <row r="742" spans="3:4" ht="45" customHeight="1" x14ac:dyDescent="0.3"/>
    <row r="743" spans="3:4" ht="45" customHeight="1" x14ac:dyDescent="0.3"/>
    <row r="744" spans="3:4" ht="45" customHeight="1" x14ac:dyDescent="0.3"/>
    <row r="745" spans="3:4" ht="45" customHeight="1" x14ac:dyDescent="0.3"/>
    <row r="746" spans="3:4" ht="45" customHeight="1" x14ac:dyDescent="0.3"/>
    <row r="747" spans="3:4" ht="45" customHeight="1" x14ac:dyDescent="0.3"/>
    <row r="748" spans="3:4" ht="45" customHeight="1" x14ac:dyDescent="0.3"/>
    <row r="749" spans="3:4" ht="45" customHeight="1" x14ac:dyDescent="0.3"/>
    <row r="750" spans="3:4" ht="45" customHeight="1" x14ac:dyDescent="0.3"/>
    <row r="751" spans="3:4" ht="45" customHeight="1" x14ac:dyDescent="0.3"/>
    <row r="752" spans="3:4" ht="45" customHeight="1" x14ac:dyDescent="0.3"/>
    <row r="753" s="2" customFormat="1" ht="45" customHeight="1" x14ac:dyDescent="0.3"/>
    <row r="754" s="2" customFormat="1" ht="45" customHeight="1" x14ac:dyDescent="0.3"/>
    <row r="755" s="2" customFormat="1" ht="45" customHeight="1" x14ac:dyDescent="0.3"/>
    <row r="756" s="2" customFormat="1" ht="45" customHeight="1" x14ac:dyDescent="0.3"/>
    <row r="757" s="2" customFormat="1" ht="45" customHeight="1" x14ac:dyDescent="0.3"/>
    <row r="758" s="2" customFormat="1" ht="45" customHeight="1" x14ac:dyDescent="0.3"/>
  </sheetData>
  <mergeCells count="71">
    <mergeCell ref="M21:M22"/>
    <mergeCell ref="A21:A22"/>
    <mergeCell ref="F21:F22"/>
    <mergeCell ref="G21:G22"/>
    <mergeCell ref="H21:H22"/>
    <mergeCell ref="I21:I22"/>
    <mergeCell ref="J21:J22"/>
    <mergeCell ref="K21:K22"/>
    <mergeCell ref="L21:L22"/>
    <mergeCell ref="L16:L17"/>
    <mergeCell ref="M16:M17"/>
    <mergeCell ref="A18:A20"/>
    <mergeCell ref="F18:F20"/>
    <mergeCell ref="G18:G20"/>
    <mergeCell ref="H18:H20"/>
    <mergeCell ref="I18:I20"/>
    <mergeCell ref="J18:J20"/>
    <mergeCell ref="K18:K20"/>
    <mergeCell ref="L18:L20"/>
    <mergeCell ref="M18:M20"/>
    <mergeCell ref="A16:A17"/>
    <mergeCell ref="F16:F17"/>
    <mergeCell ref="G16:G17"/>
    <mergeCell ref="H16:H17"/>
    <mergeCell ref="I16:I17"/>
    <mergeCell ref="I14:I15"/>
    <mergeCell ref="J14:J15"/>
    <mergeCell ref="K14:K15"/>
    <mergeCell ref="J16:J17"/>
    <mergeCell ref="K16:K17"/>
    <mergeCell ref="L14:L15"/>
    <mergeCell ref="M14:M15"/>
    <mergeCell ref="M5:M7"/>
    <mergeCell ref="M10:M11"/>
    <mergeCell ref="A12:A13"/>
    <mergeCell ref="F12:F13"/>
    <mergeCell ref="G12:G13"/>
    <mergeCell ref="H12:H13"/>
    <mergeCell ref="I12:I13"/>
    <mergeCell ref="J12:J13"/>
    <mergeCell ref="K12:K13"/>
    <mergeCell ref="L12:L13"/>
    <mergeCell ref="F6:F7"/>
    <mergeCell ref="G6:G7"/>
    <mergeCell ref="H6:H7"/>
    <mergeCell ref="I6:I7"/>
    <mergeCell ref="K6:K7"/>
    <mergeCell ref="A3:L3"/>
    <mergeCell ref="F5:K5"/>
    <mergeCell ref="L5:L7"/>
    <mergeCell ref="A5:A7"/>
    <mergeCell ref="B5:B7"/>
    <mergeCell ref="C5:C7"/>
    <mergeCell ref="E5:E7"/>
    <mergeCell ref="D5:D7"/>
    <mergeCell ref="A14:A15"/>
    <mergeCell ref="F14:F15"/>
    <mergeCell ref="G14:G15"/>
    <mergeCell ref="H14:H15"/>
    <mergeCell ref="A1:F1"/>
    <mergeCell ref="A2:M2"/>
    <mergeCell ref="A9:L9"/>
    <mergeCell ref="I10:I11"/>
    <mergeCell ref="J10:J11"/>
    <mergeCell ref="K10:K11"/>
    <mergeCell ref="L10:L11"/>
    <mergeCell ref="A10:A11"/>
    <mergeCell ref="F10:F11"/>
    <mergeCell ref="G10:G11"/>
    <mergeCell ref="H10:H11"/>
    <mergeCell ref="J6:J7"/>
  </mergeCells>
  <phoneticPr fontId="20" type="noConversion"/>
  <printOptions horizontalCentered="1"/>
  <pageMargins left="0" right="0" top="0.35433070866141703" bottom="0.15748031496063" header="0.31496062992126" footer="0.31496062992126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selection sqref="A1:XFD1048576"/>
    </sheetView>
  </sheetViews>
  <sheetFormatPr defaultColWidth="9.140625" defaultRowHeight="33" customHeight="1" x14ac:dyDescent="0.25"/>
  <cols>
    <col min="1" max="1" width="6.28515625" style="64" customWidth="1"/>
    <col min="2" max="2" width="23.85546875" style="64" customWidth="1"/>
    <col min="3" max="4" width="10.85546875" style="64" customWidth="1"/>
    <col min="5" max="5" width="9" style="64" customWidth="1"/>
    <col min="6" max="6" width="10" style="64" customWidth="1"/>
    <col min="7" max="7" width="21.140625" style="63" customWidth="1"/>
    <col min="8" max="8" width="47.140625" style="64" customWidth="1"/>
    <col min="9" max="16384" width="9.140625" style="64"/>
  </cols>
  <sheetData>
    <row r="1" spans="1:9" ht="44.25" customHeight="1" x14ac:dyDescent="0.25">
      <c r="A1" s="300" t="s">
        <v>96</v>
      </c>
      <c r="B1" s="300"/>
      <c r="C1" s="300"/>
      <c r="D1" s="300"/>
      <c r="E1" s="62"/>
      <c r="F1" s="62"/>
    </row>
    <row r="2" spans="1:9" ht="107.25" customHeight="1" x14ac:dyDescent="0.25">
      <c r="A2" s="301" t="s">
        <v>358</v>
      </c>
      <c r="B2" s="301"/>
      <c r="C2" s="301"/>
      <c r="D2" s="301"/>
      <c r="E2" s="301"/>
      <c r="F2" s="301"/>
      <c r="G2" s="301"/>
      <c r="H2" s="301"/>
      <c r="I2" s="59"/>
    </row>
    <row r="3" spans="1:9" ht="33" customHeight="1" x14ac:dyDescent="0.25">
      <c r="A3" s="302" t="s">
        <v>20</v>
      </c>
      <c r="B3" s="302" t="s">
        <v>24</v>
      </c>
      <c r="C3" s="302" t="s">
        <v>26</v>
      </c>
      <c r="D3" s="302"/>
      <c r="E3" s="302"/>
      <c r="F3" s="302"/>
      <c r="G3" s="302"/>
      <c r="H3" s="302" t="s">
        <v>80</v>
      </c>
    </row>
    <row r="4" spans="1:9" ht="54" customHeight="1" x14ac:dyDescent="0.25">
      <c r="A4" s="302"/>
      <c r="B4" s="302"/>
      <c r="C4" s="65" t="s">
        <v>8</v>
      </c>
      <c r="D4" s="65" t="s">
        <v>33</v>
      </c>
      <c r="E4" s="65" t="s">
        <v>21</v>
      </c>
      <c r="F4" s="65" t="s">
        <v>22</v>
      </c>
      <c r="G4" s="65" t="s">
        <v>23</v>
      </c>
      <c r="H4" s="302"/>
    </row>
    <row r="5" spans="1:9" ht="33" customHeight="1" x14ac:dyDescent="0.25">
      <c r="A5" s="66" t="s">
        <v>4</v>
      </c>
      <c r="B5" s="66">
        <v>1</v>
      </c>
      <c r="C5" s="66">
        <v>2</v>
      </c>
      <c r="D5" s="66">
        <v>3</v>
      </c>
      <c r="E5" s="66">
        <v>4</v>
      </c>
      <c r="F5" s="66">
        <v>5</v>
      </c>
      <c r="G5" s="66">
        <v>6</v>
      </c>
      <c r="H5" s="66">
        <v>9</v>
      </c>
    </row>
    <row r="6" spans="1:9" ht="33" customHeight="1" x14ac:dyDescent="0.25">
      <c r="A6" s="68"/>
      <c r="B6" s="69"/>
      <c r="C6" s="71"/>
      <c r="D6" s="29"/>
      <c r="E6" s="71"/>
      <c r="F6" s="169"/>
      <c r="G6" s="172"/>
      <c r="H6" s="170"/>
    </row>
    <row r="7" spans="1:9" s="67" customFormat="1" ht="33" customHeight="1" x14ac:dyDescent="0.25">
      <c r="A7" s="68"/>
      <c r="B7" s="69"/>
      <c r="C7" s="71"/>
      <c r="D7" s="29"/>
      <c r="E7" s="71"/>
      <c r="F7" s="169"/>
      <c r="G7" s="173"/>
      <c r="H7" s="170"/>
    </row>
    <row r="8" spans="1:9" ht="33" customHeight="1" x14ac:dyDescent="0.25">
      <c r="A8" s="68"/>
      <c r="B8" s="69"/>
      <c r="C8" s="71"/>
      <c r="D8" s="29"/>
      <c r="E8" s="71"/>
      <c r="F8" s="169"/>
      <c r="G8" s="72"/>
      <c r="H8" s="170"/>
    </row>
    <row r="9" spans="1:9" s="75" customFormat="1" ht="33" customHeight="1" x14ac:dyDescent="0.25">
      <c r="B9" s="75" t="s">
        <v>84</v>
      </c>
      <c r="G9" s="171"/>
    </row>
    <row r="10" spans="1:9" ht="33" customHeight="1" x14ac:dyDescent="0.25">
      <c r="G10" s="171"/>
    </row>
  </sheetData>
  <mergeCells count="6">
    <mergeCell ref="A1:D1"/>
    <mergeCell ref="A2:H2"/>
    <mergeCell ref="A3:A4"/>
    <mergeCell ref="B3:B4"/>
    <mergeCell ref="C3:G3"/>
    <mergeCell ref="H3:H4"/>
  </mergeCells>
  <pageMargins left="0.7" right="0.37" top="0.5" bottom="0.75" header="0.3" footer="0.3"/>
  <pageSetup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zoomScaleNormal="100" workbookViewId="0">
      <selection activeCell="A8" sqref="A8:V8"/>
    </sheetView>
  </sheetViews>
  <sheetFormatPr defaultRowHeight="15" x14ac:dyDescent="0.25"/>
  <cols>
    <col min="1" max="1" width="4.85546875" customWidth="1"/>
    <col min="2" max="2" width="10.28515625" customWidth="1"/>
    <col min="3" max="3" width="7.28515625" style="16" customWidth="1"/>
    <col min="4" max="4" width="6.7109375" customWidth="1"/>
    <col min="5" max="5" width="6.5703125" customWidth="1"/>
    <col min="6" max="6" width="6.42578125" customWidth="1"/>
    <col min="7" max="7" width="6.7109375" customWidth="1"/>
    <col min="8" max="8" width="6.140625" customWidth="1"/>
    <col min="9" max="10" width="6.5703125" customWidth="1"/>
    <col min="11" max="11" width="7.140625" customWidth="1"/>
    <col min="12" max="12" width="6.5703125" customWidth="1"/>
    <col min="13" max="13" width="5.7109375" customWidth="1"/>
    <col min="14" max="14" width="8" customWidth="1"/>
    <col min="15" max="15" width="8.42578125" customWidth="1"/>
    <col min="16" max="17" width="10" customWidth="1"/>
    <col min="18" max="18" width="9.140625" customWidth="1"/>
    <col min="19" max="19" width="8.42578125" customWidth="1"/>
    <col min="20" max="20" width="9.28515625" customWidth="1"/>
    <col min="21" max="21" width="11.5703125" customWidth="1"/>
    <col min="22" max="22" width="10.28515625" customWidth="1"/>
  </cols>
  <sheetData>
    <row r="1" spans="1:22" ht="31.5" customHeight="1" x14ac:dyDescent="0.25">
      <c r="A1" s="307" t="s">
        <v>96</v>
      </c>
      <c r="B1" s="308"/>
      <c r="C1" s="308"/>
      <c r="D1" s="308"/>
      <c r="E1" s="308"/>
      <c r="F1" s="308"/>
    </row>
    <row r="2" spans="1:22" ht="47.45" customHeight="1" x14ac:dyDescent="0.25">
      <c r="A2" s="315" t="s">
        <v>359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</row>
    <row r="3" spans="1:22" ht="18.75" x14ac:dyDescent="0.25">
      <c r="A3" s="1"/>
      <c r="B3" s="1"/>
      <c r="C3" s="1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6" customHeight="1" x14ac:dyDescent="0.25">
      <c r="A4" s="316" t="s">
        <v>3</v>
      </c>
      <c r="B4" s="303" t="s">
        <v>362</v>
      </c>
      <c r="C4" s="304" t="s">
        <v>122</v>
      </c>
      <c r="D4" s="317" t="s">
        <v>363</v>
      </c>
      <c r="E4" s="318"/>
      <c r="F4" s="318"/>
      <c r="G4" s="318"/>
      <c r="H4" s="319"/>
      <c r="I4" s="316" t="s">
        <v>364</v>
      </c>
      <c r="J4" s="316"/>
      <c r="K4" s="316"/>
      <c r="L4" s="316"/>
      <c r="M4" s="316"/>
      <c r="N4" s="309" t="s">
        <v>38</v>
      </c>
      <c r="O4" s="310"/>
      <c r="P4" s="311"/>
      <c r="Q4" s="304" t="s">
        <v>365</v>
      </c>
      <c r="R4" s="303" t="s">
        <v>366</v>
      </c>
      <c r="S4" s="303" t="s">
        <v>12</v>
      </c>
      <c r="T4" s="304" t="s">
        <v>34</v>
      </c>
      <c r="U4" s="304" t="s">
        <v>37</v>
      </c>
      <c r="V4" s="316" t="s">
        <v>0</v>
      </c>
    </row>
    <row r="5" spans="1:22" ht="21" customHeight="1" x14ac:dyDescent="0.25">
      <c r="A5" s="316"/>
      <c r="B5" s="316"/>
      <c r="C5" s="305"/>
      <c r="D5" s="304" t="s">
        <v>2</v>
      </c>
      <c r="E5" s="303" t="s">
        <v>11</v>
      </c>
      <c r="F5" s="303"/>
      <c r="G5" s="303"/>
      <c r="H5" s="303"/>
      <c r="I5" s="303" t="s">
        <v>1</v>
      </c>
      <c r="J5" s="303" t="s">
        <v>11</v>
      </c>
      <c r="K5" s="303"/>
      <c r="L5" s="303"/>
      <c r="M5" s="303"/>
      <c r="N5" s="312"/>
      <c r="O5" s="313"/>
      <c r="P5" s="314"/>
      <c r="Q5" s="305"/>
      <c r="R5" s="303"/>
      <c r="S5" s="303"/>
      <c r="T5" s="305"/>
      <c r="U5" s="305"/>
      <c r="V5" s="316"/>
    </row>
    <row r="6" spans="1:22" ht="82.5" customHeight="1" x14ac:dyDescent="0.25">
      <c r="A6" s="316"/>
      <c r="B6" s="316"/>
      <c r="C6" s="306"/>
      <c r="D6" s="306"/>
      <c r="E6" s="15" t="s">
        <v>13</v>
      </c>
      <c r="F6" s="15" t="s">
        <v>14</v>
      </c>
      <c r="G6" s="15" t="s">
        <v>15</v>
      </c>
      <c r="H6" s="15" t="s">
        <v>16</v>
      </c>
      <c r="I6" s="316"/>
      <c r="J6" s="15" t="s">
        <v>17</v>
      </c>
      <c r="K6" s="15" t="s">
        <v>18</v>
      </c>
      <c r="L6" s="15" t="s">
        <v>19</v>
      </c>
      <c r="M6" s="15" t="s">
        <v>42</v>
      </c>
      <c r="N6" s="15" t="s">
        <v>39</v>
      </c>
      <c r="O6" s="15" t="s">
        <v>40</v>
      </c>
      <c r="P6" s="15" t="s">
        <v>41</v>
      </c>
      <c r="Q6" s="306"/>
      <c r="R6" s="303"/>
      <c r="S6" s="303"/>
      <c r="T6" s="306"/>
      <c r="U6" s="306"/>
      <c r="V6" s="316"/>
    </row>
    <row r="7" spans="1:22" x14ac:dyDescent="0.25">
      <c r="A7" s="7" t="s">
        <v>4</v>
      </c>
      <c r="B7" s="7" t="s">
        <v>7</v>
      </c>
      <c r="C7" s="15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7">
        <v>17</v>
      </c>
      <c r="T7" s="7">
        <v>18</v>
      </c>
      <c r="U7" s="7">
        <v>19</v>
      </c>
      <c r="V7" s="7">
        <v>20</v>
      </c>
    </row>
    <row r="8" spans="1:22" ht="90" customHeight="1" x14ac:dyDescent="0.25">
      <c r="A8" s="174">
        <v>1</v>
      </c>
      <c r="B8" s="176" t="s">
        <v>360</v>
      </c>
      <c r="C8" s="177">
        <v>19</v>
      </c>
      <c r="D8" s="42">
        <f>E8+F8+G8+H8</f>
        <v>19</v>
      </c>
      <c r="E8" s="42">
        <f>1</f>
        <v>1</v>
      </c>
      <c r="F8" s="42">
        <f>1+1+1</f>
        <v>3</v>
      </c>
      <c r="G8" s="42">
        <f>1+1+1+1</f>
        <v>4</v>
      </c>
      <c r="H8" s="42">
        <f>1+1+1+1+1+1+1+1+1+1+1</f>
        <v>11</v>
      </c>
      <c r="I8" s="174">
        <f>J8+K8+L8+M8</f>
        <v>12</v>
      </c>
      <c r="J8" s="174">
        <v>0</v>
      </c>
      <c r="K8" s="174">
        <v>0</v>
      </c>
      <c r="L8" s="174">
        <v>0</v>
      </c>
      <c r="M8" s="174">
        <v>12</v>
      </c>
      <c r="N8" s="174">
        <v>5</v>
      </c>
      <c r="O8" s="174">
        <v>1</v>
      </c>
      <c r="P8" s="174">
        <v>0</v>
      </c>
      <c r="Q8" s="174">
        <v>0</v>
      </c>
      <c r="R8" s="42">
        <v>7</v>
      </c>
      <c r="S8" s="42">
        <v>13</v>
      </c>
      <c r="T8" s="42">
        <v>26</v>
      </c>
      <c r="U8" s="175" t="s">
        <v>361</v>
      </c>
      <c r="V8" s="12"/>
    </row>
  </sheetData>
  <mergeCells count="18">
    <mergeCell ref="U4:U6"/>
    <mergeCell ref="A1:F1"/>
    <mergeCell ref="N4:P5"/>
    <mergeCell ref="A2:V2"/>
    <mergeCell ref="A4:A6"/>
    <mergeCell ref="B4:B6"/>
    <mergeCell ref="C4:C6"/>
    <mergeCell ref="D4:H4"/>
    <mergeCell ref="I4:M4"/>
    <mergeCell ref="V4:V6"/>
    <mergeCell ref="D5:D6"/>
    <mergeCell ref="E5:H5"/>
    <mergeCell ref="I5:I6"/>
    <mergeCell ref="J5:M5"/>
    <mergeCell ref="R4:R6"/>
    <mergeCell ref="S4:S6"/>
    <mergeCell ref="T4:T6"/>
    <mergeCell ref="Q4:Q6"/>
  </mergeCells>
  <printOptions horizontalCentered="1"/>
  <pageMargins left="0" right="0" top="0.5" bottom="0.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1a</vt:lpstr>
      <vt:lpstr>1b</vt:lpstr>
      <vt:lpstr>2</vt:lpstr>
      <vt:lpstr>3A</vt:lpstr>
      <vt:lpstr>3B</vt:lpstr>
      <vt:lpstr>4</vt:lpstr>
      <vt:lpstr>5</vt:lpstr>
      <vt:lpstr>6A</vt:lpstr>
      <vt:lpstr>6B</vt:lpstr>
      <vt:lpstr>7</vt:lpstr>
      <vt:lpstr>'1a'!Print_Titles</vt:lpstr>
      <vt:lpstr>'1b'!Print_Titles</vt:lpstr>
      <vt:lpstr>'3A'!Print_Titles</vt:lpstr>
      <vt:lpstr>'4'!Print_Titles</vt:lpstr>
    </vt:vector>
  </TitlesOfParts>
  <Company>QuangNam IT Forum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ThienIT</cp:lastModifiedBy>
  <cp:lastPrinted>2026-05-28T11:42:23Z</cp:lastPrinted>
  <dcterms:created xsi:type="dcterms:W3CDTF">2010-09-10T02:37:28Z</dcterms:created>
  <dcterms:modified xsi:type="dcterms:W3CDTF">2026-05-29T11:36:10Z</dcterms:modified>
</cp:coreProperties>
</file>