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wnloads\"/>
    </mc:Choice>
  </mc:AlternateContent>
  <bookViews>
    <workbookView xWindow="240" yWindow="30" windowWidth="23580" windowHeight="9975" activeTab="2"/>
  </bookViews>
  <sheets>
    <sheet name="Can doi" sheetId="1" r:id="rId1"/>
    <sheet name="Thu NSNN" sheetId="2" r:id="rId2"/>
    <sheet name="Chi NSH" sheetId="3" r:id="rId3"/>
  </sheets>
  <calcPr calcId="162913"/>
</workbook>
</file>

<file path=xl/calcChain.xml><?xml version="1.0" encoding="utf-8"?>
<calcChain xmlns="http://schemas.openxmlformats.org/spreadsheetml/2006/main">
  <c r="F18" i="1" l="1"/>
  <c r="F20" i="1"/>
  <c r="F29" i="3"/>
  <c r="F30" i="3"/>
  <c r="F31" i="3"/>
  <c r="F33" i="3"/>
  <c r="F34" i="3"/>
  <c r="C14" i="3"/>
  <c r="C24" i="3"/>
  <c r="A4" i="2"/>
  <c r="D10" i="2" l="1"/>
  <c r="F13" i="2"/>
  <c r="F28" i="3" l="1"/>
  <c r="F27" i="3"/>
  <c r="F26" i="3"/>
  <c r="F25" i="3"/>
  <c r="F24" i="3"/>
  <c r="F23" i="3"/>
  <c r="F22" i="3"/>
  <c r="F21" i="3"/>
  <c r="F20" i="3"/>
  <c r="F16" i="3"/>
  <c r="F12" i="3"/>
  <c r="D31" i="3"/>
  <c r="D11" i="3"/>
  <c r="D28" i="2"/>
  <c r="F26" i="2"/>
  <c r="F25" i="2"/>
  <c r="F21" i="2"/>
  <c r="F20" i="2"/>
  <c r="F17" i="2"/>
  <c r="F16" i="2"/>
  <c r="F17" i="1"/>
  <c r="F16" i="1"/>
  <c r="D15" i="1"/>
  <c r="D14" i="1" l="1"/>
  <c r="D14" i="3"/>
  <c r="D10" i="3" s="1"/>
  <c r="D9" i="3" l="1"/>
  <c r="A4" i="3"/>
  <c r="D9" i="2" l="1"/>
  <c r="F14" i="3" l="1"/>
  <c r="E28" i="2" l="1"/>
  <c r="C28" i="2"/>
  <c r="E31" i="3" l="1"/>
  <c r="C31" i="3"/>
  <c r="E11" i="3"/>
  <c r="C11" i="3"/>
  <c r="F11" i="3" s="1"/>
  <c r="E10" i="2"/>
  <c r="C10" i="2"/>
  <c r="C10" i="1" l="1"/>
  <c r="C9" i="2"/>
  <c r="F9" i="2" s="1"/>
  <c r="F10" i="2"/>
  <c r="E9" i="2"/>
  <c r="D10" i="1" s="1"/>
  <c r="D9" i="1" s="1"/>
  <c r="C10" i="3"/>
  <c r="E14" i="3"/>
  <c r="E10" i="1"/>
  <c r="C15" i="1"/>
  <c r="F11" i="1" l="1"/>
  <c r="C14" i="1"/>
  <c r="F14" i="1" s="1"/>
  <c r="F15" i="1"/>
  <c r="C9" i="1"/>
  <c r="F9" i="1" s="1"/>
  <c r="F10" i="1"/>
  <c r="C9" i="3"/>
  <c r="F10" i="3"/>
  <c r="E10" i="3"/>
  <c r="E9" i="1"/>
  <c r="F9" i="3" l="1"/>
  <c r="E9" i="3"/>
  <c r="E15" i="1"/>
</calcChain>
</file>

<file path=xl/sharedStrings.xml><?xml version="1.0" encoding="utf-8"?>
<sst xmlns="http://schemas.openxmlformats.org/spreadsheetml/2006/main" count="129" uniqueCount="82">
  <si>
    <t>Biểu số 93/CK-NSNN</t>
  </si>
  <si>
    <t>Đơn vị: Triệu đồng</t>
  </si>
  <si>
    <t>STT</t>
  </si>
  <si>
    <t>NỘI DUNG</t>
  </si>
  <si>
    <t xml:space="preserve">Dự toán năm </t>
  </si>
  <si>
    <t>So sánh ước thực hiện với (%)</t>
  </si>
  <si>
    <t>Dự toán năm</t>
  </si>
  <si>
    <t>Cùng kỳ 
năm trước</t>
  </si>
  <si>
    <t>A</t>
  </si>
  <si>
    <t>B</t>
  </si>
  <si>
    <t>3=2/1</t>
  </si>
  <si>
    <t>TỔNG NGUỒN THU NSNN TRÊN ĐỊA BÀN</t>
  </si>
  <si>
    <t>I</t>
  </si>
  <si>
    <t>Thu cân đối NSNN</t>
  </si>
  <si>
    <t>Thu nội địa</t>
  </si>
  <si>
    <t>Thu viện trợ</t>
  </si>
  <si>
    <t>II</t>
  </si>
  <si>
    <t>Thu chuyển nguồn từ năm trước chuyển sang</t>
  </si>
  <si>
    <t>Chi đầu tư phát triển</t>
  </si>
  <si>
    <t>Chi thường xuyên</t>
  </si>
  <si>
    <t>Dự phòng ngân sách</t>
  </si>
  <si>
    <t>Chi tạo nguồn, điều chỉnh tiền lương</t>
  </si>
  <si>
    <t>Biểu số 94/CK-NSNN</t>
  </si>
  <si>
    <t>Cùng kỳ năm trước</t>
  </si>
  <si>
    <t>Thu từ khu vực doanh nghiệp nhà nước</t>
  </si>
  <si>
    <t>Thu từ khu vực doanh nghiệp có vốn đầu tư nước ngoài</t>
  </si>
  <si>
    <t>Thu từ khu vực kinh tế ngoài quốc doanh</t>
  </si>
  <si>
    <t>Thuế thu thập cá nhân</t>
  </si>
  <si>
    <t>Thuế bảo vệ môi trường</t>
  </si>
  <si>
    <t>Lệ phí trước bạ</t>
  </si>
  <si>
    <t>Thu phí, lệ phí</t>
  </si>
  <si>
    <t>Các khoản thu về nhà, đất</t>
  </si>
  <si>
    <t>-</t>
  </si>
  <si>
    <t>Thuế sử dụng đất nông nghiệp</t>
  </si>
  <si>
    <t>Thuế sử dụng đất phi nông nghiệp</t>
  </si>
  <si>
    <t>Thu tiền sử dụng đất</t>
  </si>
  <si>
    <t>Tiền cho thuê đất, thuê mặt nước</t>
  </si>
  <si>
    <t>Tiền chi thuê và tiền bán bán nhà ở thuộc sở hữu nhà nước</t>
  </si>
  <si>
    <t>Thu từ hoạt động xô số kiến thiết</t>
  </si>
  <si>
    <t>Thu khác ngân sách</t>
  </si>
  <si>
    <t>Thu từ quỹ đất công ích, hoa lợi công sản khác</t>
  </si>
  <si>
    <t>Từ các khoản thu phân chia</t>
  </si>
  <si>
    <t>Biểu số 95/CK-NSNN</t>
  </si>
  <si>
    <t>Chi đầu tư cho các dự án</t>
  </si>
  <si>
    <t>Chi đầu tư phát triển khác</t>
  </si>
  <si>
    <t>Trong đó:</t>
  </si>
  <si>
    <t>Chi giáo dục - đào tạo và dạy nghề</t>
  </si>
  <si>
    <t>Chi khoa học và công nghệ</t>
  </si>
  <si>
    <t>Chi y tế, dân số và gia đình</t>
  </si>
  <si>
    <t>Chi văn hóa thông tin</t>
  </si>
  <si>
    <t>Chi phát thanh, truyền hình</t>
  </si>
  <si>
    <t>Chi thể dục thể thao</t>
  </si>
  <si>
    <t>Chi bảo vệ môi trường</t>
  </si>
  <si>
    <t>Chi hoạt động kinh tế</t>
  </si>
  <si>
    <t>Chi hoạt động của cơ quan quản lý hành chính, đảng, đoàn thể</t>
  </si>
  <si>
    <t>Chi đảm bảo xã hội</t>
  </si>
  <si>
    <t>An ninh</t>
  </si>
  <si>
    <t>Quốc phòng</t>
  </si>
  <si>
    <t>Chi khác NS</t>
  </si>
  <si>
    <t>III</t>
  </si>
  <si>
    <t>CHI TỪ NGUỒN BỔ SUNG CÓ MỤC TIÊU TỪ NGÂN SÁCH CẤP TRÊN</t>
  </si>
  <si>
    <t>Chương trình mục tiêu quốc gia</t>
  </si>
  <si>
    <t>Cho các chương trình dự án quan trọng vốn đầu tư</t>
  </si>
  <si>
    <t>Cho các nhiệm vụ, chính sách kinh phí thường xuyên</t>
  </si>
  <si>
    <t>Tiết kiệm thêm 10% chi TX</t>
  </si>
  <si>
    <t>UBND XÃ NAM THANH MIỆN</t>
  </si>
  <si>
    <t>Chi từ nguồn bổ sung có mục tiêu từ NS cấp trên</t>
  </si>
  <si>
    <t>TỔNG CHI NGÂN SÁCH XÃ</t>
  </si>
  <si>
    <t xml:space="preserve">Tổng chi cân đối ngân sách </t>
  </si>
  <si>
    <t>THU NGÂN SÁCH XÃ ĐƯỢC HƯỞNG THEO PHÂN CẤP</t>
  </si>
  <si>
    <t>CHI CÂN ĐỐI NGÂN SÁCH XÃ</t>
  </si>
  <si>
    <t>Các khoản thu ngân sách XÃ được hưởng 100%</t>
  </si>
  <si>
    <t xml:space="preserve">         PHÒNG KINH TẾ</t>
  </si>
  <si>
    <t xml:space="preserve">          PHÒNG KINH TẾ</t>
  </si>
  <si>
    <t>ƯỚC THỰC HIỆN CHI NGÂN SÁCH HUYỆN QUÝ I NĂM 2026</t>
  </si>
  <si>
    <t>Ước thực hiện quý I</t>
  </si>
  <si>
    <t>Ước thực hiện quý I năm trước</t>
  </si>
  <si>
    <t>CÂN ĐỐI NGÂN SÁCH XÃ QUÝ I NĂM 2026</t>
  </si>
  <si>
    <t>Thực hiện 
Quý I/2026</t>
  </si>
  <si>
    <t>Thực hiện 
Quý I năm trước</t>
  </si>
  <si>
    <t>ƯỚC THỰC HIỆN THU NGÂN SÁCH NHÀ NƯỚC QUÝ I NĂM 2026</t>
  </si>
  <si>
    <t>(Đính kèm Báo cáo số 14 /BC-KT ngày  03/4/2026 của Phòng Kinh tế xã)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</si>
</sst>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?_);_(@_)"/>
    <numFmt numFmtId="166" formatCode="_(* #,##0_);_(* \(#,##0\);_(* &quot;-&quot;??_);_(@_)"/>
    <numFmt numFmtId="167" formatCode="_ * #,##0.00_ ;_ * \-#,##0.00_ ;_ * &quot;-&quot;??_ ;_ @_ "/>
    <numFmt numFmtId="168" formatCode="_-* #,##0.0_-;\-* #,##0.0_-;_-* &quot;-&quot;?_-;_-@_-"/>
    <numFmt numFmtId="169" formatCode="_-* #,##0.0_-;\-* #,##0.0_-;_-* &quot;-&quot;??_-;_-@_-"/>
    <numFmt numFmtId="170" formatCode="_-* #,##0.000_-;\-* #,##0.000_-;_-* &quot;-&quot;?_-;_-@_-"/>
    <numFmt numFmtId="171" formatCode="_(* #,##0.000_);_(* \(#,##0.000\);_(* &quot;-&quot;??_);_(@_)"/>
  </numFmts>
  <fonts count="16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3"/>
      <name val="Times New Roman"/>
      <family val="1"/>
      <charset val="163"/>
    </font>
    <font>
      <sz val="13"/>
      <name val="Times New Roman"/>
      <family val="1"/>
    </font>
    <font>
      <sz val="14"/>
      <color indexed="8"/>
      <name val="Times New Roman"/>
      <family val="2"/>
    </font>
    <font>
      <b/>
      <sz val="14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2"/>
    </font>
    <font>
      <sz val="12"/>
      <name val=".VnTim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6" fillId="0" borderId="0"/>
    <xf numFmtId="167" fontId="8" fillId="0" borderId="0" applyFont="0" applyFill="0" applyBorder="0" applyAlignment="0" applyProtection="0"/>
    <xf numFmtId="0" fontId="7" fillId="0" borderId="0"/>
    <xf numFmtId="164" fontId="14" fillId="0" borderId="0" applyFont="0" applyFill="0" applyBorder="0" applyAlignment="0" applyProtection="0"/>
    <xf numFmtId="0" fontId="15" fillId="0" borderId="0"/>
  </cellStyleXfs>
  <cellXfs count="105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0" applyFont="1"/>
    <xf numFmtId="165" fontId="3" fillId="0" borderId="0" xfId="2" applyNumberFormat="1" applyFont="1"/>
    <xf numFmtId="165" fontId="9" fillId="0" borderId="0" xfId="2" applyNumberFormat="1" applyFont="1"/>
    <xf numFmtId="0" fontId="9" fillId="0" borderId="0" xfId="1" applyFont="1"/>
    <xf numFmtId="0" fontId="10" fillId="0" borderId="0" xfId="1" applyFont="1" applyAlignment="1"/>
    <xf numFmtId="165" fontId="4" fillId="0" borderId="0" xfId="2" applyNumberFormat="1" applyFont="1"/>
    <xf numFmtId="165" fontId="3" fillId="0" borderId="0" xfId="2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65" fontId="4" fillId="0" borderId="0" xfId="2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3" fillId="0" borderId="0" xfId="0" applyFont="1"/>
    <xf numFmtId="0" fontId="9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/>
    <xf numFmtId="0" fontId="11" fillId="0" borderId="0" xfId="0" applyFont="1"/>
    <xf numFmtId="0" fontId="3" fillId="2" borderId="0" xfId="0" applyFont="1" applyFill="1"/>
    <xf numFmtId="0" fontId="9" fillId="2" borderId="0" xfId="0" applyFont="1" applyFill="1"/>
    <xf numFmtId="0" fontId="5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3" fillId="0" borderId="0" xfId="1" applyFont="1" applyAlignment="1"/>
    <xf numFmtId="166" fontId="5" fillId="2" borderId="0" xfId="0" applyNumberFormat="1" applyFont="1" applyFill="1"/>
    <xf numFmtId="166" fontId="5" fillId="0" borderId="0" xfId="0" applyNumberFormat="1" applyFont="1" applyAlignment="1">
      <alignment horizontal="center"/>
    </xf>
    <xf numFmtId="166" fontId="5" fillId="0" borderId="0" xfId="0" applyNumberFormat="1" applyFont="1"/>
    <xf numFmtId="168" fontId="5" fillId="0" borderId="0" xfId="0" applyNumberFormat="1" applyFont="1"/>
    <xf numFmtId="168" fontId="3" fillId="0" borderId="0" xfId="1" applyNumberFormat="1" applyFont="1"/>
    <xf numFmtId="168" fontId="3" fillId="0" borderId="0" xfId="1" applyNumberFormat="1" applyFont="1" applyAlignment="1">
      <alignment horizontal="center" vertical="center" wrapText="1"/>
    </xf>
    <xf numFmtId="168" fontId="4" fillId="0" borderId="0" xfId="1" applyNumberFormat="1" applyFont="1" applyAlignment="1">
      <alignment horizontal="center"/>
    </xf>
    <xf numFmtId="0" fontId="3" fillId="0" borderId="0" xfId="1" applyFont="1" applyAlignment="1">
      <alignment horizontal="left"/>
    </xf>
    <xf numFmtId="0" fontId="12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166" fontId="12" fillId="0" borderId="1" xfId="2" applyNumberFormat="1" applyFont="1" applyBorder="1"/>
    <xf numFmtId="165" fontId="12" fillId="0" borderId="1" xfId="2" applyNumberFormat="1" applyFont="1" applyBorder="1"/>
    <xf numFmtId="166" fontId="5" fillId="0" borderId="1" xfId="2" applyNumberFormat="1" applyFont="1" applyBorder="1"/>
    <xf numFmtId="165" fontId="5" fillId="0" borderId="1" xfId="2" applyNumberFormat="1" applyFont="1" applyBorder="1" applyAlignment="1">
      <alignment horizontal="center"/>
    </xf>
    <xf numFmtId="165" fontId="5" fillId="0" borderId="1" xfId="2" applyNumberFormat="1" applyFont="1" applyBorder="1"/>
    <xf numFmtId="0" fontId="12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166" fontId="13" fillId="0" borderId="1" xfId="2" applyNumberFormat="1" applyFont="1" applyBorder="1"/>
    <xf numFmtId="0" fontId="12" fillId="0" borderId="1" xfId="0" applyFont="1" applyBorder="1" applyAlignment="1">
      <alignment wrapText="1"/>
    </xf>
    <xf numFmtId="166" fontId="12" fillId="2" borderId="1" xfId="2" applyNumberFormat="1" applyFont="1" applyFill="1" applyBorder="1" applyAlignment="1">
      <alignment horizontal="center"/>
    </xf>
    <xf numFmtId="165" fontId="12" fillId="2" borderId="1" xfId="2" applyNumberFormat="1" applyFont="1" applyFill="1" applyBorder="1" applyAlignment="1">
      <alignment horizontal="center"/>
    </xf>
    <xf numFmtId="0" fontId="12" fillId="2" borderId="1" xfId="0" applyFont="1" applyFill="1" applyBorder="1"/>
    <xf numFmtId="166" fontId="12" fillId="2" borderId="1" xfId="2" applyNumberFormat="1" applyFont="1" applyFill="1" applyBorder="1"/>
    <xf numFmtId="166" fontId="5" fillId="2" borderId="1" xfId="2" applyNumberFormat="1" applyFont="1" applyFill="1" applyBorder="1"/>
    <xf numFmtId="165" fontId="5" fillId="2" borderId="1" xfId="2" applyNumberFormat="1" applyFont="1" applyFill="1" applyBorder="1" applyAlignment="1">
      <alignment horizontal="center"/>
    </xf>
    <xf numFmtId="166" fontId="5" fillId="2" borderId="1" xfId="2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166" fontId="12" fillId="2" borderId="1" xfId="2" applyNumberFormat="1" applyFont="1" applyFill="1" applyBorder="1" applyAlignment="1">
      <alignment vertical="center" wrapText="1"/>
    </xf>
    <xf numFmtId="165" fontId="5" fillId="2" borderId="1" xfId="2" applyNumberFormat="1" applyFont="1" applyFill="1" applyBorder="1" applyAlignment="1">
      <alignment vertical="center" wrapText="1"/>
    </xf>
    <xf numFmtId="169" fontId="12" fillId="0" borderId="1" xfId="6" applyNumberFormat="1" applyFont="1" applyBorder="1"/>
    <xf numFmtId="169" fontId="5" fillId="0" borderId="1" xfId="6" applyNumberFormat="1" applyFont="1" applyBorder="1"/>
    <xf numFmtId="166" fontId="5" fillId="0" borderId="1" xfId="6" applyNumberFormat="1" applyFont="1" applyBorder="1" applyAlignment="1">
      <alignment vertical="center" wrapText="1"/>
    </xf>
    <xf numFmtId="166" fontId="5" fillId="2" borderId="1" xfId="6" applyNumberFormat="1" applyFont="1" applyFill="1" applyBorder="1" applyAlignment="1">
      <alignment vertical="center"/>
    </xf>
    <xf numFmtId="166" fontId="5" fillId="2" borderId="1" xfId="6" applyNumberFormat="1" applyFont="1" applyFill="1" applyBorder="1" applyAlignment="1">
      <alignment vertical="center" wrapText="1"/>
    </xf>
    <xf numFmtId="170" fontId="5" fillId="0" borderId="0" xfId="0" applyNumberFormat="1" applyFont="1"/>
    <xf numFmtId="166" fontId="3" fillId="2" borderId="0" xfId="0" applyNumberFormat="1" applyFont="1" applyFill="1" applyAlignment="1">
      <alignment vertical="center" wrapText="1"/>
    </xf>
    <xf numFmtId="171" fontId="5" fillId="2" borderId="0" xfId="0" applyNumberFormat="1" applyFont="1" applyFill="1" applyAlignment="1">
      <alignment vertical="center" wrapText="1"/>
    </xf>
    <xf numFmtId="43" fontId="5" fillId="2" borderId="0" xfId="0" applyNumberFormat="1" applyFont="1" applyFill="1"/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9" fillId="0" borderId="0" xfId="1" applyFont="1" applyAlignment="1">
      <alignment horizontal="center" wrapText="1"/>
    </xf>
    <xf numFmtId="0" fontId="13" fillId="0" borderId="0" xfId="1" applyFont="1" applyAlignment="1">
      <alignment horizontal="center"/>
    </xf>
    <xf numFmtId="0" fontId="4" fillId="0" borderId="2" xfId="1" applyFont="1" applyBorder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8">
    <cellStyle name="Comma" xfId="6" builtinId="3"/>
    <cellStyle name="Comma 14" xfId="4"/>
    <cellStyle name="Comma 2" xfId="2"/>
    <cellStyle name="Normal" xfId="0" builtinId="0"/>
    <cellStyle name="Normal 2" xfId="1"/>
    <cellStyle name="Normal 2 2" xfId="7"/>
    <cellStyle name="Normal 2 3 3" xfId="5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28575</xdr:rowOff>
    </xdr:from>
    <xdr:to>
      <xdr:col>1</xdr:col>
      <xdr:colOff>904875</xdr:colOff>
      <xdr:row>2</xdr:row>
      <xdr:rowOff>30163</xdr:rowOff>
    </xdr:to>
    <xdr:cxnSp macro="">
      <xdr:nvCxnSpPr>
        <xdr:cNvPr id="3" name="Straight Connector 2"/>
        <xdr:cNvCxnSpPr/>
      </xdr:nvCxnSpPr>
      <xdr:spPr>
        <a:xfrm>
          <a:off x="476250" y="428625"/>
          <a:ext cx="8667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2</xdr:row>
      <xdr:rowOff>0</xdr:rowOff>
    </xdr:from>
    <xdr:to>
      <xdr:col>1</xdr:col>
      <xdr:colOff>981075</xdr:colOff>
      <xdr:row>2</xdr:row>
      <xdr:rowOff>1588</xdr:rowOff>
    </xdr:to>
    <xdr:cxnSp macro="">
      <xdr:nvCxnSpPr>
        <xdr:cNvPr id="2" name="Straight Connector 1"/>
        <xdr:cNvCxnSpPr/>
      </xdr:nvCxnSpPr>
      <xdr:spPr>
        <a:xfrm>
          <a:off x="552450" y="361950"/>
          <a:ext cx="7810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2</xdr:row>
      <xdr:rowOff>19050</xdr:rowOff>
    </xdr:from>
    <xdr:to>
      <xdr:col>1</xdr:col>
      <xdr:colOff>1000125</xdr:colOff>
      <xdr:row>2</xdr:row>
      <xdr:rowOff>20638</xdr:rowOff>
    </xdr:to>
    <xdr:cxnSp macro="">
      <xdr:nvCxnSpPr>
        <xdr:cNvPr id="2" name="Straight Connector 1"/>
        <xdr:cNvCxnSpPr/>
      </xdr:nvCxnSpPr>
      <xdr:spPr>
        <a:xfrm>
          <a:off x="571500" y="400050"/>
          <a:ext cx="8001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workbookViewId="0">
      <selection activeCell="J11" sqref="J11"/>
    </sheetView>
  </sheetViews>
  <sheetFormatPr defaultRowHeight="15.75"/>
  <cols>
    <col min="1" max="1" width="5.75" style="3" customWidth="1"/>
    <col min="2" max="2" width="34.875" style="3" customWidth="1"/>
    <col min="3" max="5" width="10.625" style="3" customWidth="1"/>
    <col min="6" max="6" width="9.125" style="3" customWidth="1"/>
    <col min="7" max="7" width="8" style="3" customWidth="1"/>
    <col min="8" max="12" width="9" style="3"/>
    <col min="13" max="13" width="13.25" style="3" customWidth="1"/>
    <col min="14" max="16384" width="9" style="3"/>
  </cols>
  <sheetData>
    <row r="1" spans="1:19">
      <c r="A1" s="88" t="s">
        <v>65</v>
      </c>
      <c r="B1" s="88"/>
      <c r="C1" s="36"/>
      <c r="D1" s="36"/>
      <c r="E1" s="89" t="s">
        <v>0</v>
      </c>
      <c r="F1" s="89"/>
      <c r="G1" s="89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88" t="s">
        <v>72</v>
      </c>
      <c r="B2" s="88"/>
      <c r="C2" s="1"/>
      <c r="D2" s="1"/>
      <c r="E2" s="1"/>
      <c r="F2" s="1"/>
      <c r="G2" s="1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8.5" customHeight="1">
      <c r="A3" s="85" t="s">
        <v>77</v>
      </c>
      <c r="B3" s="85"/>
      <c r="C3" s="85"/>
      <c r="D3" s="85"/>
      <c r="E3" s="85"/>
      <c r="F3" s="85"/>
      <c r="G3" s="85"/>
      <c r="H3" s="5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>
      <c r="A4" s="86" t="s">
        <v>81</v>
      </c>
      <c r="B4" s="86"/>
      <c r="C4" s="86"/>
      <c r="D4" s="86"/>
      <c r="E4" s="86"/>
      <c r="F4" s="86"/>
      <c r="G4" s="8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>
      <c r="A5" s="2"/>
      <c r="B5" s="2"/>
      <c r="C5" s="2"/>
      <c r="D5" s="2"/>
      <c r="E5" s="2"/>
      <c r="F5" s="87" t="s">
        <v>1</v>
      </c>
      <c r="G5" s="87"/>
      <c r="H5" s="8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43.5" customHeight="1">
      <c r="A6" s="81" t="s">
        <v>2</v>
      </c>
      <c r="B6" s="81" t="s">
        <v>3</v>
      </c>
      <c r="C6" s="81" t="s">
        <v>4</v>
      </c>
      <c r="D6" s="81" t="s">
        <v>78</v>
      </c>
      <c r="E6" s="81" t="s">
        <v>79</v>
      </c>
      <c r="F6" s="83" t="s">
        <v>5</v>
      </c>
      <c r="G6" s="84"/>
      <c r="H6" s="9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57.75" customHeight="1">
      <c r="A7" s="82"/>
      <c r="B7" s="82"/>
      <c r="C7" s="82"/>
      <c r="D7" s="82"/>
      <c r="E7" s="82"/>
      <c r="F7" s="45" t="s">
        <v>6</v>
      </c>
      <c r="G7" s="45" t="s">
        <v>7</v>
      </c>
      <c r="H7" s="9"/>
      <c r="I7" s="10"/>
      <c r="J7" s="10"/>
      <c r="K7" s="10"/>
      <c r="L7" s="10"/>
      <c r="M7" s="42"/>
      <c r="N7" s="10"/>
      <c r="O7" s="10"/>
      <c r="P7" s="10"/>
      <c r="Q7" s="10"/>
      <c r="R7" s="10"/>
      <c r="S7" s="10"/>
    </row>
    <row r="8" spans="1:19" ht="23.1" customHeight="1">
      <c r="A8" s="46" t="s">
        <v>8</v>
      </c>
      <c r="B8" s="46" t="s">
        <v>9</v>
      </c>
      <c r="C8" s="46">
        <v>1</v>
      </c>
      <c r="D8" s="46">
        <v>2</v>
      </c>
      <c r="E8" s="46">
        <v>2</v>
      </c>
      <c r="F8" s="46" t="s">
        <v>10</v>
      </c>
      <c r="G8" s="46">
        <v>4</v>
      </c>
      <c r="H8" s="11"/>
      <c r="I8" s="12"/>
      <c r="J8" s="12"/>
      <c r="K8" s="12"/>
      <c r="L8" s="12"/>
      <c r="M8" s="43"/>
      <c r="N8" s="12"/>
      <c r="O8" s="12"/>
      <c r="P8" s="12"/>
      <c r="Q8" s="12"/>
      <c r="R8" s="12"/>
      <c r="S8" s="12"/>
    </row>
    <row r="9" spans="1:19" ht="38.25" customHeight="1">
      <c r="A9" s="47" t="s">
        <v>8</v>
      </c>
      <c r="B9" s="53" t="s">
        <v>11</v>
      </c>
      <c r="C9" s="49">
        <f>C10+C13</f>
        <v>28246</v>
      </c>
      <c r="D9" s="49">
        <f>D10+D13</f>
        <v>38091.255995</v>
      </c>
      <c r="E9" s="48">
        <f>E10+E13</f>
        <v>0</v>
      </c>
      <c r="F9" s="72">
        <f>D9/C9%</f>
        <v>134.85539897684629</v>
      </c>
      <c r="G9" s="49"/>
      <c r="H9" s="1"/>
      <c r="I9" s="1"/>
      <c r="J9" s="1"/>
      <c r="K9" s="1"/>
      <c r="L9" s="1"/>
      <c r="M9" s="41"/>
      <c r="N9" s="1"/>
      <c r="O9" s="1"/>
      <c r="P9" s="1"/>
    </row>
    <row r="10" spans="1:19" ht="23.1" customHeight="1">
      <c r="A10" s="47" t="s">
        <v>12</v>
      </c>
      <c r="B10" s="53" t="s">
        <v>13</v>
      </c>
      <c r="C10" s="49">
        <f>SUM(C11:C12)</f>
        <v>28246</v>
      </c>
      <c r="D10" s="49">
        <f>SUM(D11:D12)</f>
        <v>9475.6880650000003</v>
      </c>
      <c r="E10" s="48">
        <f>SUM(E11:E12)</f>
        <v>0</v>
      </c>
      <c r="F10" s="72">
        <f t="shared" ref="F10:F11" si="0">D10/C10%</f>
        <v>33.547008656092899</v>
      </c>
      <c r="G10" s="49"/>
      <c r="H10" s="1"/>
      <c r="I10" s="1"/>
      <c r="J10" s="1"/>
      <c r="K10" s="1"/>
      <c r="L10" s="1"/>
      <c r="M10" s="1"/>
      <c r="N10" s="1"/>
      <c r="O10" s="1"/>
      <c r="P10" s="1"/>
    </row>
    <row r="11" spans="1:19" ht="23.1" customHeight="1">
      <c r="A11" s="46">
        <v>1</v>
      </c>
      <c r="B11" s="54" t="s">
        <v>14</v>
      </c>
      <c r="C11" s="52">
        <v>28246</v>
      </c>
      <c r="D11" s="52">
        <v>9475.6880650000003</v>
      </c>
      <c r="E11" s="51"/>
      <c r="F11" s="73">
        <f t="shared" si="0"/>
        <v>33.547008656092899</v>
      </c>
      <c r="G11" s="52"/>
      <c r="H11" s="2"/>
      <c r="I11" s="2"/>
      <c r="J11" s="2"/>
      <c r="K11" s="2"/>
      <c r="L11" s="2"/>
      <c r="M11" s="2"/>
      <c r="N11" s="2"/>
      <c r="O11" s="2"/>
      <c r="P11" s="2"/>
    </row>
    <row r="12" spans="1:19" ht="23.1" customHeight="1">
      <c r="A12" s="46">
        <v>2</v>
      </c>
      <c r="B12" s="54" t="s">
        <v>15</v>
      </c>
      <c r="C12" s="52"/>
      <c r="D12" s="52"/>
      <c r="E12" s="52"/>
      <c r="F12" s="72"/>
      <c r="G12" s="49"/>
      <c r="H12" s="2"/>
      <c r="I12" s="2"/>
      <c r="J12" s="2"/>
      <c r="K12" s="2"/>
      <c r="L12" s="2"/>
      <c r="M12" s="2"/>
      <c r="N12" s="2"/>
      <c r="O12" s="2"/>
      <c r="P12" s="2"/>
    </row>
    <row r="13" spans="1:19" ht="35.25" customHeight="1">
      <c r="A13" s="47" t="s">
        <v>16</v>
      </c>
      <c r="B13" s="53" t="s">
        <v>17</v>
      </c>
      <c r="C13" s="49"/>
      <c r="D13" s="49">
        <v>28615.567930000001</v>
      </c>
      <c r="E13" s="49"/>
      <c r="F13" s="72"/>
      <c r="G13" s="52"/>
      <c r="H13" s="1"/>
      <c r="I13" s="1"/>
      <c r="J13" s="1"/>
      <c r="K13" s="1"/>
      <c r="L13" s="1"/>
      <c r="M13" s="41"/>
      <c r="N13" s="1"/>
      <c r="O13" s="1"/>
      <c r="P13" s="1"/>
    </row>
    <row r="14" spans="1:19" ht="23.1" customHeight="1">
      <c r="A14" s="47" t="s">
        <v>9</v>
      </c>
      <c r="B14" s="53" t="s">
        <v>67</v>
      </c>
      <c r="C14" s="49">
        <f>C15+C20</f>
        <v>234325</v>
      </c>
      <c r="D14" s="49">
        <f>D15+D20</f>
        <v>48702.562195000006</v>
      </c>
      <c r="E14" s="49"/>
      <c r="F14" s="72">
        <f t="shared" ref="F14:F20" si="1">D14/C14%</f>
        <v>20.78419383121733</v>
      </c>
      <c r="G14" s="49"/>
      <c r="H14" s="1"/>
      <c r="I14" s="1"/>
      <c r="J14" s="1"/>
      <c r="K14" s="1"/>
      <c r="L14" s="1"/>
      <c r="M14" s="1"/>
      <c r="N14" s="1"/>
      <c r="O14" s="1"/>
      <c r="P14" s="1"/>
    </row>
    <row r="15" spans="1:19" ht="23.1" customHeight="1">
      <c r="A15" s="47" t="s">
        <v>12</v>
      </c>
      <c r="B15" s="53" t="s">
        <v>68</v>
      </c>
      <c r="C15" s="49">
        <f>SUM(C16:C19)</f>
        <v>204551</v>
      </c>
      <c r="D15" s="49">
        <f>SUM(D16:D19)</f>
        <v>45217.267095000003</v>
      </c>
      <c r="E15" s="49">
        <f>SUM(E16:E19)</f>
        <v>0</v>
      </c>
      <c r="F15" s="72">
        <f t="shared" si="1"/>
        <v>22.105620160742312</v>
      </c>
      <c r="G15" s="49"/>
      <c r="H15" s="2"/>
      <c r="I15" s="2"/>
      <c r="J15" s="2"/>
      <c r="K15" s="2"/>
      <c r="L15" s="2"/>
      <c r="M15" s="2"/>
      <c r="N15" s="2"/>
      <c r="O15" s="2"/>
      <c r="P15" s="2"/>
    </row>
    <row r="16" spans="1:19" ht="23.1" customHeight="1">
      <c r="A16" s="46">
        <v>1</v>
      </c>
      <c r="B16" s="54" t="s">
        <v>18</v>
      </c>
      <c r="C16" s="52">
        <v>8400</v>
      </c>
      <c r="D16" s="52">
        <v>200</v>
      </c>
      <c r="E16" s="52"/>
      <c r="F16" s="73">
        <f t="shared" si="1"/>
        <v>2.3809523809523809</v>
      </c>
      <c r="G16" s="52"/>
      <c r="H16" s="2"/>
      <c r="I16" s="2"/>
      <c r="J16" s="2"/>
      <c r="K16" s="2"/>
      <c r="L16" s="2"/>
      <c r="M16" s="2"/>
      <c r="N16" s="2"/>
      <c r="O16" s="2"/>
      <c r="P16" s="2"/>
    </row>
    <row r="17" spans="1:13" ht="23.1" customHeight="1">
      <c r="A17" s="46">
        <v>2</v>
      </c>
      <c r="B17" s="54" t="s">
        <v>19</v>
      </c>
      <c r="C17" s="52">
        <v>192119</v>
      </c>
      <c r="D17" s="52">
        <v>45017.267095000003</v>
      </c>
      <c r="E17" s="52"/>
      <c r="F17" s="73">
        <f t="shared" si="1"/>
        <v>23.431970338696331</v>
      </c>
      <c r="G17" s="52"/>
      <c r="M17" s="40"/>
    </row>
    <row r="18" spans="1:13" ht="23.1" customHeight="1">
      <c r="A18" s="46">
        <v>3</v>
      </c>
      <c r="B18" s="54" t="s">
        <v>20</v>
      </c>
      <c r="C18" s="52">
        <v>4032</v>
      </c>
      <c r="D18" s="52">
        <v>0</v>
      </c>
      <c r="E18" s="52">
        <v>0</v>
      </c>
      <c r="F18" s="73">
        <f t="shared" si="1"/>
        <v>0</v>
      </c>
      <c r="G18" s="52"/>
      <c r="M18" s="40"/>
    </row>
    <row r="19" spans="1:13" ht="23.1" customHeight="1">
      <c r="A19" s="46">
        <v>4</v>
      </c>
      <c r="B19" s="54" t="s">
        <v>21</v>
      </c>
      <c r="C19" s="52"/>
      <c r="D19" s="52"/>
      <c r="E19" s="52"/>
      <c r="F19" s="73"/>
      <c r="G19" s="52"/>
    </row>
    <row r="20" spans="1:13" ht="34.5" customHeight="1">
      <c r="A20" s="47" t="s">
        <v>16</v>
      </c>
      <c r="B20" s="53" t="s">
        <v>66</v>
      </c>
      <c r="C20" s="49">
        <v>29774</v>
      </c>
      <c r="D20" s="49">
        <v>3485.2950999999998</v>
      </c>
      <c r="E20" s="49"/>
      <c r="F20" s="73">
        <f t="shared" si="1"/>
        <v>11.705834284946597</v>
      </c>
      <c r="G20" s="49"/>
      <c r="M20" s="77"/>
    </row>
  </sheetData>
  <mergeCells count="12">
    <mergeCell ref="A3:G3"/>
    <mergeCell ref="A4:G4"/>
    <mergeCell ref="F5:G5"/>
    <mergeCell ref="A1:B1"/>
    <mergeCell ref="A2:B2"/>
    <mergeCell ref="E1:G1"/>
    <mergeCell ref="A6:A7"/>
    <mergeCell ref="B6:B7"/>
    <mergeCell ref="C6:C7"/>
    <mergeCell ref="E6:E7"/>
    <mergeCell ref="F6:G6"/>
    <mergeCell ref="D6:D7"/>
  </mergeCells>
  <printOptions horizontalCentered="1"/>
  <pageMargins left="0" right="0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M25" sqref="M25"/>
    </sheetView>
  </sheetViews>
  <sheetFormatPr defaultRowHeight="15.75"/>
  <cols>
    <col min="1" max="1" width="4.625" style="3" customWidth="1"/>
    <col min="2" max="2" width="40.375" style="3" customWidth="1"/>
    <col min="3" max="3" width="7.75" style="3" customWidth="1"/>
    <col min="4" max="4" width="8.25" style="3" customWidth="1"/>
    <col min="5" max="5" width="9.125" style="3" customWidth="1"/>
    <col min="6" max="6" width="8.375" style="3" customWidth="1"/>
    <col min="7" max="7" width="9.125" style="3" customWidth="1"/>
    <col min="8" max="8" width="9" style="3"/>
    <col min="9" max="9" width="15.75" style="3" customWidth="1"/>
    <col min="10" max="244" width="9" style="3"/>
    <col min="245" max="245" width="4.625" style="3" customWidth="1"/>
    <col min="246" max="246" width="43.25" style="3" customWidth="1"/>
    <col min="247" max="250" width="9.125" style="3" customWidth="1"/>
    <col min="251" max="500" width="9" style="3"/>
    <col min="501" max="501" width="4.625" style="3" customWidth="1"/>
    <col min="502" max="502" width="43.25" style="3" customWidth="1"/>
    <col min="503" max="506" width="9.125" style="3" customWidth="1"/>
    <col min="507" max="756" width="9" style="3"/>
    <col min="757" max="757" width="4.625" style="3" customWidth="1"/>
    <col min="758" max="758" width="43.25" style="3" customWidth="1"/>
    <col min="759" max="762" width="9.125" style="3" customWidth="1"/>
    <col min="763" max="1012" width="9" style="3"/>
    <col min="1013" max="1013" width="4.625" style="3" customWidth="1"/>
    <col min="1014" max="1014" width="43.25" style="3" customWidth="1"/>
    <col min="1015" max="1018" width="9.125" style="3" customWidth="1"/>
    <col min="1019" max="1268" width="9" style="3"/>
    <col min="1269" max="1269" width="4.625" style="3" customWidth="1"/>
    <col min="1270" max="1270" width="43.25" style="3" customWidth="1"/>
    <col min="1271" max="1274" width="9.125" style="3" customWidth="1"/>
    <col min="1275" max="1524" width="9" style="3"/>
    <col min="1525" max="1525" width="4.625" style="3" customWidth="1"/>
    <col min="1526" max="1526" width="43.25" style="3" customWidth="1"/>
    <col min="1527" max="1530" width="9.125" style="3" customWidth="1"/>
    <col min="1531" max="1780" width="9" style="3"/>
    <col min="1781" max="1781" width="4.625" style="3" customWidth="1"/>
    <col min="1782" max="1782" width="43.25" style="3" customWidth="1"/>
    <col min="1783" max="1786" width="9.125" style="3" customWidth="1"/>
    <col min="1787" max="2036" width="9" style="3"/>
    <col min="2037" max="2037" width="4.625" style="3" customWidth="1"/>
    <col min="2038" max="2038" width="43.25" style="3" customWidth="1"/>
    <col min="2039" max="2042" width="9.125" style="3" customWidth="1"/>
    <col min="2043" max="2292" width="9" style="3"/>
    <col min="2293" max="2293" width="4.625" style="3" customWidth="1"/>
    <col min="2294" max="2294" width="43.25" style="3" customWidth="1"/>
    <col min="2295" max="2298" width="9.125" style="3" customWidth="1"/>
    <col min="2299" max="2548" width="9" style="3"/>
    <col min="2549" max="2549" width="4.625" style="3" customWidth="1"/>
    <col min="2550" max="2550" width="43.25" style="3" customWidth="1"/>
    <col min="2551" max="2554" width="9.125" style="3" customWidth="1"/>
    <col min="2555" max="2804" width="9" style="3"/>
    <col min="2805" max="2805" width="4.625" style="3" customWidth="1"/>
    <col min="2806" max="2806" width="43.25" style="3" customWidth="1"/>
    <col min="2807" max="2810" width="9.125" style="3" customWidth="1"/>
    <col min="2811" max="3060" width="9" style="3"/>
    <col min="3061" max="3061" width="4.625" style="3" customWidth="1"/>
    <col min="3062" max="3062" width="43.25" style="3" customWidth="1"/>
    <col min="3063" max="3066" width="9.125" style="3" customWidth="1"/>
    <col min="3067" max="3316" width="9" style="3"/>
    <col min="3317" max="3317" width="4.625" style="3" customWidth="1"/>
    <col min="3318" max="3318" width="43.25" style="3" customWidth="1"/>
    <col min="3319" max="3322" width="9.125" style="3" customWidth="1"/>
    <col min="3323" max="3572" width="9" style="3"/>
    <col min="3573" max="3573" width="4.625" style="3" customWidth="1"/>
    <col min="3574" max="3574" width="43.25" style="3" customWidth="1"/>
    <col min="3575" max="3578" width="9.125" style="3" customWidth="1"/>
    <col min="3579" max="3828" width="9" style="3"/>
    <col min="3829" max="3829" width="4.625" style="3" customWidth="1"/>
    <col min="3830" max="3830" width="43.25" style="3" customWidth="1"/>
    <col min="3831" max="3834" width="9.125" style="3" customWidth="1"/>
    <col min="3835" max="4084" width="9" style="3"/>
    <col min="4085" max="4085" width="4.625" style="3" customWidth="1"/>
    <col min="4086" max="4086" width="43.25" style="3" customWidth="1"/>
    <col min="4087" max="4090" width="9.125" style="3" customWidth="1"/>
    <col min="4091" max="4340" width="9" style="3"/>
    <col min="4341" max="4341" width="4.625" style="3" customWidth="1"/>
    <col min="4342" max="4342" width="43.25" style="3" customWidth="1"/>
    <col min="4343" max="4346" width="9.125" style="3" customWidth="1"/>
    <col min="4347" max="4596" width="9" style="3"/>
    <col min="4597" max="4597" width="4.625" style="3" customWidth="1"/>
    <col min="4598" max="4598" width="43.25" style="3" customWidth="1"/>
    <col min="4599" max="4602" width="9.125" style="3" customWidth="1"/>
    <col min="4603" max="4852" width="9" style="3"/>
    <col min="4853" max="4853" width="4.625" style="3" customWidth="1"/>
    <col min="4854" max="4854" width="43.25" style="3" customWidth="1"/>
    <col min="4855" max="4858" width="9.125" style="3" customWidth="1"/>
    <col min="4859" max="5108" width="9" style="3"/>
    <col min="5109" max="5109" width="4.625" style="3" customWidth="1"/>
    <col min="5110" max="5110" width="43.25" style="3" customWidth="1"/>
    <col min="5111" max="5114" width="9.125" style="3" customWidth="1"/>
    <col min="5115" max="5364" width="9" style="3"/>
    <col min="5365" max="5365" width="4.625" style="3" customWidth="1"/>
    <col min="5366" max="5366" width="43.25" style="3" customWidth="1"/>
    <col min="5367" max="5370" width="9.125" style="3" customWidth="1"/>
    <col min="5371" max="5620" width="9" style="3"/>
    <col min="5621" max="5621" width="4.625" style="3" customWidth="1"/>
    <col min="5622" max="5622" width="43.25" style="3" customWidth="1"/>
    <col min="5623" max="5626" width="9.125" style="3" customWidth="1"/>
    <col min="5627" max="5876" width="9" style="3"/>
    <col min="5877" max="5877" width="4.625" style="3" customWidth="1"/>
    <col min="5878" max="5878" width="43.25" style="3" customWidth="1"/>
    <col min="5879" max="5882" width="9.125" style="3" customWidth="1"/>
    <col min="5883" max="6132" width="9" style="3"/>
    <col min="6133" max="6133" width="4.625" style="3" customWidth="1"/>
    <col min="6134" max="6134" width="43.25" style="3" customWidth="1"/>
    <col min="6135" max="6138" width="9.125" style="3" customWidth="1"/>
    <col min="6139" max="6388" width="9" style="3"/>
    <col min="6389" max="6389" width="4.625" style="3" customWidth="1"/>
    <col min="6390" max="6390" width="43.25" style="3" customWidth="1"/>
    <col min="6391" max="6394" width="9.125" style="3" customWidth="1"/>
    <col min="6395" max="6644" width="9" style="3"/>
    <col min="6645" max="6645" width="4.625" style="3" customWidth="1"/>
    <col min="6646" max="6646" width="43.25" style="3" customWidth="1"/>
    <col min="6647" max="6650" width="9.125" style="3" customWidth="1"/>
    <col min="6651" max="6900" width="9" style="3"/>
    <col min="6901" max="6901" width="4.625" style="3" customWidth="1"/>
    <col min="6902" max="6902" width="43.25" style="3" customWidth="1"/>
    <col min="6903" max="6906" width="9.125" style="3" customWidth="1"/>
    <col min="6907" max="7156" width="9" style="3"/>
    <col min="7157" max="7157" width="4.625" style="3" customWidth="1"/>
    <col min="7158" max="7158" width="43.25" style="3" customWidth="1"/>
    <col min="7159" max="7162" width="9.125" style="3" customWidth="1"/>
    <col min="7163" max="7412" width="9" style="3"/>
    <col min="7413" max="7413" width="4.625" style="3" customWidth="1"/>
    <col min="7414" max="7414" width="43.25" style="3" customWidth="1"/>
    <col min="7415" max="7418" width="9.125" style="3" customWidth="1"/>
    <col min="7419" max="7668" width="9" style="3"/>
    <col min="7669" max="7669" width="4.625" style="3" customWidth="1"/>
    <col min="7670" max="7670" width="43.25" style="3" customWidth="1"/>
    <col min="7671" max="7674" width="9.125" style="3" customWidth="1"/>
    <col min="7675" max="7924" width="9" style="3"/>
    <col min="7925" max="7925" width="4.625" style="3" customWidth="1"/>
    <col min="7926" max="7926" width="43.25" style="3" customWidth="1"/>
    <col min="7927" max="7930" width="9.125" style="3" customWidth="1"/>
    <col min="7931" max="8180" width="9" style="3"/>
    <col min="8181" max="8181" width="4.625" style="3" customWidth="1"/>
    <col min="8182" max="8182" width="43.25" style="3" customWidth="1"/>
    <col min="8183" max="8186" width="9.125" style="3" customWidth="1"/>
    <col min="8187" max="8436" width="9" style="3"/>
    <col min="8437" max="8437" width="4.625" style="3" customWidth="1"/>
    <col min="8438" max="8438" width="43.25" style="3" customWidth="1"/>
    <col min="8439" max="8442" width="9.125" style="3" customWidth="1"/>
    <col min="8443" max="8692" width="9" style="3"/>
    <col min="8693" max="8693" width="4.625" style="3" customWidth="1"/>
    <col min="8694" max="8694" width="43.25" style="3" customWidth="1"/>
    <col min="8695" max="8698" width="9.125" style="3" customWidth="1"/>
    <col min="8699" max="8948" width="9" style="3"/>
    <col min="8949" max="8949" width="4.625" style="3" customWidth="1"/>
    <col min="8950" max="8950" width="43.25" style="3" customWidth="1"/>
    <col min="8951" max="8954" width="9.125" style="3" customWidth="1"/>
    <col min="8955" max="9204" width="9" style="3"/>
    <col min="9205" max="9205" width="4.625" style="3" customWidth="1"/>
    <col min="9206" max="9206" width="43.25" style="3" customWidth="1"/>
    <col min="9207" max="9210" width="9.125" style="3" customWidth="1"/>
    <col min="9211" max="9460" width="9" style="3"/>
    <col min="9461" max="9461" width="4.625" style="3" customWidth="1"/>
    <col min="9462" max="9462" width="43.25" style="3" customWidth="1"/>
    <col min="9463" max="9466" width="9.125" style="3" customWidth="1"/>
    <col min="9467" max="9716" width="9" style="3"/>
    <col min="9717" max="9717" width="4.625" style="3" customWidth="1"/>
    <col min="9718" max="9718" width="43.25" style="3" customWidth="1"/>
    <col min="9719" max="9722" width="9.125" style="3" customWidth="1"/>
    <col min="9723" max="9972" width="9" style="3"/>
    <col min="9973" max="9973" width="4.625" style="3" customWidth="1"/>
    <col min="9974" max="9974" width="43.25" style="3" customWidth="1"/>
    <col min="9975" max="9978" width="9.125" style="3" customWidth="1"/>
    <col min="9979" max="10228" width="9" style="3"/>
    <col min="10229" max="10229" width="4.625" style="3" customWidth="1"/>
    <col min="10230" max="10230" width="43.25" style="3" customWidth="1"/>
    <col min="10231" max="10234" width="9.125" style="3" customWidth="1"/>
    <col min="10235" max="10484" width="9" style="3"/>
    <col min="10485" max="10485" width="4.625" style="3" customWidth="1"/>
    <col min="10486" max="10486" width="43.25" style="3" customWidth="1"/>
    <col min="10487" max="10490" width="9.125" style="3" customWidth="1"/>
    <col min="10491" max="10740" width="9" style="3"/>
    <col min="10741" max="10741" width="4.625" style="3" customWidth="1"/>
    <col min="10742" max="10742" width="43.25" style="3" customWidth="1"/>
    <col min="10743" max="10746" width="9.125" style="3" customWidth="1"/>
    <col min="10747" max="10996" width="9" style="3"/>
    <col min="10997" max="10997" width="4.625" style="3" customWidth="1"/>
    <col min="10998" max="10998" width="43.25" style="3" customWidth="1"/>
    <col min="10999" max="11002" width="9.125" style="3" customWidth="1"/>
    <col min="11003" max="11252" width="9" style="3"/>
    <col min="11253" max="11253" width="4.625" style="3" customWidth="1"/>
    <col min="11254" max="11254" width="43.25" style="3" customWidth="1"/>
    <col min="11255" max="11258" width="9.125" style="3" customWidth="1"/>
    <col min="11259" max="11508" width="9" style="3"/>
    <col min="11509" max="11509" width="4.625" style="3" customWidth="1"/>
    <col min="11510" max="11510" width="43.25" style="3" customWidth="1"/>
    <col min="11511" max="11514" width="9.125" style="3" customWidth="1"/>
    <col min="11515" max="11764" width="9" style="3"/>
    <col min="11765" max="11765" width="4.625" style="3" customWidth="1"/>
    <col min="11766" max="11766" width="43.25" style="3" customWidth="1"/>
    <col min="11767" max="11770" width="9.125" style="3" customWidth="1"/>
    <col min="11771" max="12020" width="9" style="3"/>
    <col min="12021" max="12021" width="4.625" style="3" customWidth="1"/>
    <col min="12022" max="12022" width="43.25" style="3" customWidth="1"/>
    <col min="12023" max="12026" width="9.125" style="3" customWidth="1"/>
    <col min="12027" max="12276" width="9" style="3"/>
    <col min="12277" max="12277" width="4.625" style="3" customWidth="1"/>
    <col min="12278" max="12278" width="43.25" style="3" customWidth="1"/>
    <col min="12279" max="12282" width="9.125" style="3" customWidth="1"/>
    <col min="12283" max="12532" width="9" style="3"/>
    <col min="12533" max="12533" width="4.625" style="3" customWidth="1"/>
    <col min="12534" max="12534" width="43.25" style="3" customWidth="1"/>
    <col min="12535" max="12538" width="9.125" style="3" customWidth="1"/>
    <col min="12539" max="12788" width="9" style="3"/>
    <col min="12789" max="12789" width="4.625" style="3" customWidth="1"/>
    <col min="12790" max="12790" width="43.25" style="3" customWidth="1"/>
    <col min="12791" max="12794" width="9.125" style="3" customWidth="1"/>
    <col min="12795" max="13044" width="9" style="3"/>
    <col min="13045" max="13045" width="4.625" style="3" customWidth="1"/>
    <col min="13046" max="13046" width="43.25" style="3" customWidth="1"/>
    <col min="13047" max="13050" width="9.125" style="3" customWidth="1"/>
    <col min="13051" max="13300" width="9" style="3"/>
    <col min="13301" max="13301" width="4.625" style="3" customWidth="1"/>
    <col min="13302" max="13302" width="43.25" style="3" customWidth="1"/>
    <col min="13303" max="13306" width="9.125" style="3" customWidth="1"/>
    <col min="13307" max="13556" width="9" style="3"/>
    <col min="13557" max="13557" width="4.625" style="3" customWidth="1"/>
    <col min="13558" max="13558" width="43.25" style="3" customWidth="1"/>
    <col min="13559" max="13562" width="9.125" style="3" customWidth="1"/>
    <col min="13563" max="13812" width="9" style="3"/>
    <col min="13813" max="13813" width="4.625" style="3" customWidth="1"/>
    <col min="13814" max="13814" width="43.25" style="3" customWidth="1"/>
    <col min="13815" max="13818" width="9.125" style="3" customWidth="1"/>
    <col min="13819" max="14068" width="9" style="3"/>
    <col min="14069" max="14069" width="4.625" style="3" customWidth="1"/>
    <col min="14070" max="14070" width="43.25" style="3" customWidth="1"/>
    <col min="14071" max="14074" width="9.125" style="3" customWidth="1"/>
    <col min="14075" max="14324" width="9" style="3"/>
    <col min="14325" max="14325" width="4.625" style="3" customWidth="1"/>
    <col min="14326" max="14326" width="43.25" style="3" customWidth="1"/>
    <col min="14327" max="14330" width="9.125" style="3" customWidth="1"/>
    <col min="14331" max="14580" width="9" style="3"/>
    <col min="14581" max="14581" width="4.625" style="3" customWidth="1"/>
    <col min="14582" max="14582" width="43.25" style="3" customWidth="1"/>
    <col min="14583" max="14586" width="9.125" style="3" customWidth="1"/>
    <col min="14587" max="14836" width="9" style="3"/>
    <col min="14837" max="14837" width="4.625" style="3" customWidth="1"/>
    <col min="14838" max="14838" width="43.25" style="3" customWidth="1"/>
    <col min="14839" max="14842" width="9.125" style="3" customWidth="1"/>
    <col min="14843" max="15092" width="9" style="3"/>
    <col min="15093" max="15093" width="4.625" style="3" customWidth="1"/>
    <col min="15094" max="15094" width="43.25" style="3" customWidth="1"/>
    <col min="15095" max="15098" width="9.125" style="3" customWidth="1"/>
    <col min="15099" max="15348" width="9" style="3"/>
    <col min="15349" max="15349" width="4.625" style="3" customWidth="1"/>
    <col min="15350" max="15350" width="43.25" style="3" customWidth="1"/>
    <col min="15351" max="15354" width="9.125" style="3" customWidth="1"/>
    <col min="15355" max="15604" width="9" style="3"/>
    <col min="15605" max="15605" width="4.625" style="3" customWidth="1"/>
    <col min="15606" max="15606" width="43.25" style="3" customWidth="1"/>
    <col min="15607" max="15610" width="9.125" style="3" customWidth="1"/>
    <col min="15611" max="15860" width="9" style="3"/>
    <col min="15861" max="15861" width="4.625" style="3" customWidth="1"/>
    <col min="15862" max="15862" width="43.25" style="3" customWidth="1"/>
    <col min="15863" max="15866" width="9.125" style="3" customWidth="1"/>
    <col min="15867" max="16116" width="9" style="3"/>
    <col min="16117" max="16117" width="4.625" style="3" customWidth="1"/>
    <col min="16118" max="16118" width="43.25" style="3" customWidth="1"/>
    <col min="16119" max="16122" width="9.125" style="3" customWidth="1"/>
    <col min="16123" max="16384" width="9" style="3"/>
  </cols>
  <sheetData>
    <row r="1" spans="1:9" s="13" customFormat="1" ht="14.25">
      <c r="A1" s="36" t="s">
        <v>65</v>
      </c>
      <c r="B1" s="36"/>
      <c r="C1" s="36"/>
      <c r="D1" s="36"/>
      <c r="E1" s="36"/>
      <c r="F1" s="90" t="s">
        <v>22</v>
      </c>
      <c r="G1" s="90"/>
    </row>
    <row r="2" spans="1:9" s="13" customFormat="1" ht="14.25">
      <c r="A2" s="44" t="s">
        <v>72</v>
      </c>
      <c r="B2" s="1"/>
      <c r="C2" s="1"/>
      <c r="D2" s="1"/>
      <c r="E2" s="1"/>
    </row>
    <row r="3" spans="1:9" s="14" customFormat="1" ht="28.5" customHeight="1">
      <c r="A3" s="91" t="s">
        <v>80</v>
      </c>
      <c r="B3" s="91"/>
      <c r="C3" s="91"/>
      <c r="D3" s="91"/>
      <c r="E3" s="91"/>
      <c r="F3" s="91"/>
      <c r="G3" s="91"/>
    </row>
    <row r="4" spans="1:9" ht="23.25" customHeight="1">
      <c r="A4" s="92" t="str">
        <f>'Can doi'!A4:G4</f>
        <v>(Đính kèm Báo cáo số 14 /BC-KT ngày  03/4/2026 của Phòng Kinh tế xã)</v>
      </c>
      <c r="B4" s="92"/>
      <c r="C4" s="92"/>
      <c r="D4" s="92"/>
      <c r="E4" s="92"/>
      <c r="F4" s="92"/>
      <c r="G4" s="92"/>
    </row>
    <row r="5" spans="1:9">
      <c r="F5" s="93" t="s">
        <v>1</v>
      </c>
      <c r="G5" s="93"/>
    </row>
    <row r="6" spans="1:9" s="15" customFormat="1" ht="33.75" customHeight="1">
      <c r="A6" s="94" t="s">
        <v>2</v>
      </c>
      <c r="B6" s="94" t="s">
        <v>3</v>
      </c>
      <c r="C6" s="94" t="s">
        <v>4</v>
      </c>
      <c r="D6" s="94" t="s">
        <v>75</v>
      </c>
      <c r="E6" s="94" t="s">
        <v>76</v>
      </c>
      <c r="F6" s="96" t="s">
        <v>5</v>
      </c>
      <c r="G6" s="97"/>
    </row>
    <row r="7" spans="1:9" s="15" customFormat="1" ht="36" customHeight="1">
      <c r="A7" s="95"/>
      <c r="B7" s="95"/>
      <c r="C7" s="95"/>
      <c r="D7" s="95"/>
      <c r="E7" s="95"/>
      <c r="F7" s="16" t="s">
        <v>6</v>
      </c>
      <c r="G7" s="16" t="s">
        <v>23</v>
      </c>
    </row>
    <row r="8" spans="1:9" s="18" customFormat="1" ht="18" customHeight="1">
      <c r="A8" s="17" t="s">
        <v>8</v>
      </c>
      <c r="B8" s="17" t="s">
        <v>9</v>
      </c>
      <c r="C8" s="17">
        <v>1</v>
      </c>
      <c r="D8" s="17">
        <v>2</v>
      </c>
      <c r="E8" s="17">
        <v>2</v>
      </c>
      <c r="F8" s="17" t="s">
        <v>10</v>
      </c>
      <c r="G8" s="17">
        <v>4</v>
      </c>
      <c r="I8" s="38"/>
    </row>
    <row r="9" spans="1:9" s="13" customFormat="1" ht="29.25" customHeight="1">
      <c r="A9" s="55" t="s">
        <v>8</v>
      </c>
      <c r="B9" s="56" t="s">
        <v>11</v>
      </c>
      <c r="C9" s="48">
        <f>C10+C27</f>
        <v>28246</v>
      </c>
      <c r="D9" s="48">
        <f>D10+D27</f>
        <v>9476.1421880000016</v>
      </c>
      <c r="E9" s="48">
        <f>E10+E27</f>
        <v>0</v>
      </c>
      <c r="F9" s="49">
        <f>D9/C9%</f>
        <v>33.548616398782137</v>
      </c>
      <c r="G9" s="49"/>
    </row>
    <row r="10" spans="1:9" s="13" customFormat="1" ht="23.1" customHeight="1">
      <c r="A10" s="55" t="s">
        <v>12</v>
      </c>
      <c r="B10" s="56" t="s">
        <v>14</v>
      </c>
      <c r="C10" s="48">
        <f>SUM(C11:C26)</f>
        <v>28246</v>
      </c>
      <c r="D10" s="48">
        <f>SUM(D11:D26)</f>
        <v>9476.1421880000016</v>
      </c>
      <c r="E10" s="48">
        <f>SUM(E11:E26)</f>
        <v>0</v>
      </c>
      <c r="F10" s="49">
        <f>D10/C10%</f>
        <v>33.548616398782137</v>
      </c>
      <c r="G10" s="49"/>
    </row>
    <row r="11" spans="1:9" ht="23.1" customHeight="1">
      <c r="A11" s="17">
        <v>1</v>
      </c>
      <c r="B11" s="19" t="s">
        <v>24</v>
      </c>
      <c r="C11" s="50"/>
      <c r="D11" s="50">
        <v>0</v>
      </c>
      <c r="E11" s="50"/>
      <c r="F11" s="49"/>
      <c r="G11" s="49"/>
    </row>
    <row r="12" spans="1:9" ht="35.25" customHeight="1">
      <c r="A12" s="17">
        <v>2</v>
      </c>
      <c r="B12" s="34" t="s">
        <v>25</v>
      </c>
      <c r="C12" s="50"/>
      <c r="D12" s="50">
        <v>0</v>
      </c>
      <c r="E12" s="50"/>
      <c r="F12" s="49"/>
      <c r="G12" s="49"/>
      <c r="I12" s="39"/>
    </row>
    <row r="13" spans="1:9" ht="23.1" customHeight="1">
      <c r="A13" s="17">
        <v>3</v>
      </c>
      <c r="B13" s="19" t="s">
        <v>26</v>
      </c>
      <c r="C13" s="50">
        <v>13975</v>
      </c>
      <c r="D13" s="50">
        <v>7782</v>
      </c>
      <c r="E13" s="50"/>
      <c r="F13" s="52">
        <f t="shared" ref="F13" si="0">D13/C13%</f>
        <v>55.685152057245084</v>
      </c>
      <c r="G13" s="52"/>
      <c r="I13" s="39"/>
    </row>
    <row r="14" spans="1:9" ht="23.1" customHeight="1">
      <c r="A14" s="17">
        <v>4</v>
      </c>
      <c r="B14" s="19" t="s">
        <v>27</v>
      </c>
      <c r="C14" s="50"/>
      <c r="D14" s="50"/>
      <c r="E14" s="50"/>
      <c r="F14" s="52"/>
      <c r="G14" s="52"/>
    </row>
    <row r="15" spans="1:9" ht="23.1" customHeight="1">
      <c r="A15" s="17">
        <v>5</v>
      </c>
      <c r="B15" s="19" t="s">
        <v>28</v>
      </c>
      <c r="C15" s="50">
        <v>0</v>
      </c>
      <c r="D15" s="50">
        <v>0</v>
      </c>
      <c r="E15" s="50">
        <v>0</v>
      </c>
      <c r="F15" s="52"/>
      <c r="G15" s="50"/>
    </row>
    <row r="16" spans="1:9" ht="23.1" customHeight="1">
      <c r="A16" s="17">
        <v>6</v>
      </c>
      <c r="B16" s="19" t="s">
        <v>29</v>
      </c>
      <c r="C16" s="50">
        <v>4000</v>
      </c>
      <c r="D16" s="50">
        <v>1123.6281879999999</v>
      </c>
      <c r="E16" s="50"/>
      <c r="F16" s="52">
        <f t="shared" ref="F16:F17" si="1">D16/C16%</f>
        <v>28.090704699999996</v>
      </c>
      <c r="G16" s="52"/>
    </row>
    <row r="17" spans="1:7" ht="23.1" customHeight="1">
      <c r="A17" s="17">
        <v>7</v>
      </c>
      <c r="B17" s="19" t="s">
        <v>30</v>
      </c>
      <c r="C17" s="50">
        <v>200</v>
      </c>
      <c r="D17" s="50">
        <v>34.713999999999999</v>
      </c>
      <c r="E17" s="50"/>
      <c r="F17" s="52">
        <f t="shared" si="1"/>
        <v>17.356999999999999</v>
      </c>
      <c r="G17" s="52"/>
    </row>
    <row r="18" spans="1:7" ht="23.1" customHeight="1">
      <c r="A18" s="17">
        <v>8</v>
      </c>
      <c r="B18" s="19" t="s">
        <v>31</v>
      </c>
      <c r="C18" s="50"/>
      <c r="D18" s="50"/>
      <c r="E18" s="50"/>
      <c r="F18" s="52"/>
      <c r="G18" s="50"/>
    </row>
    <row r="19" spans="1:7" s="20" customFormat="1" ht="21.75" customHeight="1">
      <c r="A19" s="57" t="s">
        <v>32</v>
      </c>
      <c r="B19" s="58" t="s">
        <v>33</v>
      </c>
      <c r="C19" s="59"/>
      <c r="D19" s="59"/>
      <c r="E19" s="59"/>
      <c r="F19" s="52"/>
      <c r="G19" s="50"/>
    </row>
    <row r="20" spans="1:7" s="20" customFormat="1" ht="21.75" customHeight="1">
      <c r="A20" s="57" t="s">
        <v>32</v>
      </c>
      <c r="B20" s="58" t="s">
        <v>34</v>
      </c>
      <c r="C20" s="59">
        <v>310</v>
      </c>
      <c r="D20" s="59">
        <v>5.43</v>
      </c>
      <c r="E20" s="59">
        <v>0</v>
      </c>
      <c r="F20" s="52">
        <f t="shared" ref="F20:F21" si="2">D20/C20%</f>
        <v>1.7516129032258063</v>
      </c>
      <c r="G20" s="50"/>
    </row>
    <row r="21" spans="1:7" s="20" customFormat="1" ht="21.75" customHeight="1">
      <c r="A21" s="57" t="s">
        <v>32</v>
      </c>
      <c r="B21" s="58" t="s">
        <v>35</v>
      </c>
      <c r="C21" s="59">
        <v>8400</v>
      </c>
      <c r="D21" s="59">
        <v>198.6</v>
      </c>
      <c r="E21" s="59"/>
      <c r="F21" s="52">
        <f t="shared" si="2"/>
        <v>2.3642857142857143</v>
      </c>
      <c r="G21" s="52"/>
    </row>
    <row r="22" spans="1:7" s="20" customFormat="1" ht="21.75" customHeight="1">
      <c r="A22" s="57" t="s">
        <v>32</v>
      </c>
      <c r="B22" s="58" t="s">
        <v>36</v>
      </c>
      <c r="C22" s="59">
        <v>436</v>
      </c>
      <c r="D22" s="59">
        <v>0</v>
      </c>
      <c r="E22" s="59">
        <v>0</v>
      </c>
      <c r="F22" s="52"/>
      <c r="G22" s="50"/>
    </row>
    <row r="23" spans="1:7" s="20" customFormat="1" ht="31.5">
      <c r="A23" s="57" t="s">
        <v>32</v>
      </c>
      <c r="B23" s="35" t="s">
        <v>37</v>
      </c>
      <c r="C23" s="59"/>
      <c r="D23" s="59">
        <v>0</v>
      </c>
      <c r="E23" s="59"/>
      <c r="F23" s="52"/>
      <c r="G23" s="50"/>
    </row>
    <row r="24" spans="1:7" ht="21" customHeight="1">
      <c r="A24" s="17">
        <v>9</v>
      </c>
      <c r="B24" s="19" t="s">
        <v>38</v>
      </c>
      <c r="C24" s="50"/>
      <c r="D24" s="50"/>
      <c r="E24" s="50"/>
      <c r="F24" s="52"/>
      <c r="G24" s="50"/>
    </row>
    <row r="25" spans="1:7" ht="21" customHeight="1">
      <c r="A25" s="17">
        <v>10</v>
      </c>
      <c r="B25" s="19" t="s">
        <v>39</v>
      </c>
      <c r="C25" s="50">
        <v>80</v>
      </c>
      <c r="D25" s="50">
        <v>81.77</v>
      </c>
      <c r="E25" s="50"/>
      <c r="F25" s="52">
        <f t="shared" ref="F25:F26" si="3">D25/C25%</f>
        <v>102.21249999999999</v>
      </c>
      <c r="G25" s="52"/>
    </row>
    <row r="26" spans="1:7" ht="21" customHeight="1">
      <c r="A26" s="17">
        <v>11</v>
      </c>
      <c r="B26" s="19" t="s">
        <v>40</v>
      </c>
      <c r="C26" s="50">
        <v>845</v>
      </c>
      <c r="D26" s="50">
        <v>250</v>
      </c>
      <c r="E26" s="50"/>
      <c r="F26" s="52">
        <f t="shared" si="3"/>
        <v>29.585798816568051</v>
      </c>
      <c r="G26" s="52"/>
    </row>
    <row r="27" spans="1:7" s="13" customFormat="1" ht="21" customHeight="1">
      <c r="A27" s="55" t="s">
        <v>16</v>
      </c>
      <c r="B27" s="56" t="s">
        <v>15</v>
      </c>
      <c r="C27" s="48"/>
      <c r="D27" s="48"/>
      <c r="E27" s="48"/>
      <c r="F27" s="52"/>
      <c r="G27" s="48"/>
    </row>
    <row r="28" spans="1:7" s="13" customFormat="1" ht="33" customHeight="1">
      <c r="A28" s="55" t="s">
        <v>9</v>
      </c>
      <c r="B28" s="60" t="s">
        <v>69</v>
      </c>
      <c r="C28" s="48">
        <f>SUM(C29:C30)</f>
        <v>0</v>
      </c>
      <c r="D28" s="48">
        <f>SUM(D29:D30)</f>
        <v>0</v>
      </c>
      <c r="E28" s="48">
        <f>SUM(E29:E30)</f>
        <v>0</v>
      </c>
      <c r="F28" s="49"/>
      <c r="G28" s="48"/>
    </row>
    <row r="29" spans="1:7" ht="23.25" customHeight="1">
      <c r="A29" s="17">
        <v>1</v>
      </c>
      <c r="B29" s="19" t="s">
        <v>41</v>
      </c>
      <c r="C29" s="50">
        <v>0</v>
      </c>
      <c r="D29" s="50">
        <v>0</v>
      </c>
      <c r="E29" s="50">
        <v>0</v>
      </c>
      <c r="F29" s="52"/>
      <c r="G29" s="50"/>
    </row>
    <row r="30" spans="1:7" ht="23.25" customHeight="1">
      <c r="A30" s="17">
        <v>2</v>
      </c>
      <c r="B30" s="19" t="s">
        <v>71</v>
      </c>
      <c r="C30" s="50">
        <v>0</v>
      </c>
      <c r="D30" s="50">
        <v>0</v>
      </c>
      <c r="E30" s="50">
        <v>0</v>
      </c>
      <c r="F30" s="52"/>
      <c r="G30" s="50"/>
    </row>
  </sheetData>
  <mergeCells count="10">
    <mergeCell ref="F1:G1"/>
    <mergeCell ref="A3:G3"/>
    <mergeCell ref="A4:G4"/>
    <mergeCell ref="F5:G5"/>
    <mergeCell ref="A6:A7"/>
    <mergeCell ref="B6:B7"/>
    <mergeCell ref="C6:C7"/>
    <mergeCell ref="E6:E7"/>
    <mergeCell ref="F6:G6"/>
    <mergeCell ref="D6:D7"/>
  </mergeCells>
  <printOptions horizontalCentered="1"/>
  <pageMargins left="0" right="0" top="0.49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pane xSplit="8" ySplit="7" topLeftCell="I23" activePane="bottomRight" state="frozen"/>
      <selection pane="topRight" activeCell="I1" sqref="I1"/>
      <selection pane="bottomLeft" activeCell="A8" sqref="A8"/>
      <selection pane="bottomRight" activeCell="O28" sqref="O28"/>
    </sheetView>
  </sheetViews>
  <sheetFormatPr defaultRowHeight="15.75"/>
  <cols>
    <col min="1" max="1" width="4.875" style="23" customWidth="1"/>
    <col min="2" max="2" width="37.375" style="23" customWidth="1"/>
    <col min="3" max="3" width="10.25" style="23" customWidth="1"/>
    <col min="4" max="4" width="9.25" style="23" customWidth="1"/>
    <col min="5" max="5" width="9.625" style="23" customWidth="1"/>
    <col min="6" max="7" width="8" style="23" customWidth="1"/>
    <col min="8" max="10" width="9" style="23"/>
    <col min="11" max="11" width="11.375" style="23" bestFit="1" customWidth="1"/>
    <col min="12" max="256" width="9" style="23"/>
    <col min="257" max="257" width="5.625" style="23" customWidth="1"/>
    <col min="258" max="258" width="40.375" style="23" customWidth="1"/>
    <col min="259" max="262" width="9.125" style="23" customWidth="1"/>
    <col min="263" max="512" width="9" style="23"/>
    <col min="513" max="513" width="5.625" style="23" customWidth="1"/>
    <col min="514" max="514" width="40.375" style="23" customWidth="1"/>
    <col min="515" max="518" width="9.125" style="23" customWidth="1"/>
    <col min="519" max="768" width="9" style="23"/>
    <col min="769" max="769" width="5.625" style="23" customWidth="1"/>
    <col min="770" max="770" width="40.375" style="23" customWidth="1"/>
    <col min="771" max="774" width="9.125" style="23" customWidth="1"/>
    <col min="775" max="1024" width="9" style="23"/>
    <col min="1025" max="1025" width="5.625" style="23" customWidth="1"/>
    <col min="1026" max="1026" width="40.375" style="23" customWidth="1"/>
    <col min="1027" max="1030" width="9.125" style="23" customWidth="1"/>
    <col min="1031" max="1280" width="9" style="23"/>
    <col min="1281" max="1281" width="5.625" style="23" customWidth="1"/>
    <col min="1282" max="1282" width="40.375" style="23" customWidth="1"/>
    <col min="1283" max="1286" width="9.125" style="23" customWidth="1"/>
    <col min="1287" max="1536" width="9" style="23"/>
    <col min="1537" max="1537" width="5.625" style="23" customWidth="1"/>
    <col min="1538" max="1538" width="40.375" style="23" customWidth="1"/>
    <col min="1539" max="1542" width="9.125" style="23" customWidth="1"/>
    <col min="1543" max="1792" width="9" style="23"/>
    <col min="1793" max="1793" width="5.625" style="23" customWidth="1"/>
    <col min="1794" max="1794" width="40.375" style="23" customWidth="1"/>
    <col min="1795" max="1798" width="9.125" style="23" customWidth="1"/>
    <col min="1799" max="2048" width="9" style="23"/>
    <col min="2049" max="2049" width="5.625" style="23" customWidth="1"/>
    <col min="2050" max="2050" width="40.375" style="23" customWidth="1"/>
    <col min="2051" max="2054" width="9.125" style="23" customWidth="1"/>
    <col min="2055" max="2304" width="9" style="23"/>
    <col min="2305" max="2305" width="5.625" style="23" customWidth="1"/>
    <col min="2306" max="2306" width="40.375" style="23" customWidth="1"/>
    <col min="2307" max="2310" width="9.125" style="23" customWidth="1"/>
    <col min="2311" max="2560" width="9" style="23"/>
    <col min="2561" max="2561" width="5.625" style="23" customWidth="1"/>
    <col min="2562" max="2562" width="40.375" style="23" customWidth="1"/>
    <col min="2563" max="2566" width="9.125" style="23" customWidth="1"/>
    <col min="2567" max="2816" width="9" style="23"/>
    <col min="2817" max="2817" width="5.625" style="23" customWidth="1"/>
    <col min="2818" max="2818" width="40.375" style="23" customWidth="1"/>
    <col min="2819" max="2822" width="9.125" style="23" customWidth="1"/>
    <col min="2823" max="3072" width="9" style="23"/>
    <col min="3073" max="3073" width="5.625" style="23" customWidth="1"/>
    <col min="3074" max="3074" width="40.375" style="23" customWidth="1"/>
    <col min="3075" max="3078" width="9.125" style="23" customWidth="1"/>
    <col min="3079" max="3328" width="9" style="23"/>
    <col min="3329" max="3329" width="5.625" style="23" customWidth="1"/>
    <col min="3330" max="3330" width="40.375" style="23" customWidth="1"/>
    <col min="3331" max="3334" width="9.125" style="23" customWidth="1"/>
    <col min="3335" max="3584" width="9" style="23"/>
    <col min="3585" max="3585" width="5.625" style="23" customWidth="1"/>
    <col min="3586" max="3586" width="40.375" style="23" customWidth="1"/>
    <col min="3587" max="3590" width="9.125" style="23" customWidth="1"/>
    <col min="3591" max="3840" width="9" style="23"/>
    <col min="3841" max="3841" width="5.625" style="23" customWidth="1"/>
    <col min="3842" max="3842" width="40.375" style="23" customWidth="1"/>
    <col min="3843" max="3846" width="9.125" style="23" customWidth="1"/>
    <col min="3847" max="4096" width="9" style="23"/>
    <col min="4097" max="4097" width="5.625" style="23" customWidth="1"/>
    <col min="4098" max="4098" width="40.375" style="23" customWidth="1"/>
    <col min="4099" max="4102" width="9.125" style="23" customWidth="1"/>
    <col min="4103" max="4352" width="9" style="23"/>
    <col min="4353" max="4353" width="5.625" style="23" customWidth="1"/>
    <col min="4354" max="4354" width="40.375" style="23" customWidth="1"/>
    <col min="4355" max="4358" width="9.125" style="23" customWidth="1"/>
    <col min="4359" max="4608" width="9" style="23"/>
    <col min="4609" max="4609" width="5.625" style="23" customWidth="1"/>
    <col min="4610" max="4610" width="40.375" style="23" customWidth="1"/>
    <col min="4611" max="4614" width="9.125" style="23" customWidth="1"/>
    <col min="4615" max="4864" width="9" style="23"/>
    <col min="4865" max="4865" width="5.625" style="23" customWidth="1"/>
    <col min="4866" max="4866" width="40.375" style="23" customWidth="1"/>
    <col min="4867" max="4870" width="9.125" style="23" customWidth="1"/>
    <col min="4871" max="5120" width="9" style="23"/>
    <col min="5121" max="5121" width="5.625" style="23" customWidth="1"/>
    <col min="5122" max="5122" width="40.375" style="23" customWidth="1"/>
    <col min="5123" max="5126" width="9.125" style="23" customWidth="1"/>
    <col min="5127" max="5376" width="9" style="23"/>
    <col min="5377" max="5377" width="5.625" style="23" customWidth="1"/>
    <col min="5378" max="5378" width="40.375" style="23" customWidth="1"/>
    <col min="5379" max="5382" width="9.125" style="23" customWidth="1"/>
    <col min="5383" max="5632" width="9" style="23"/>
    <col min="5633" max="5633" width="5.625" style="23" customWidth="1"/>
    <col min="5634" max="5634" width="40.375" style="23" customWidth="1"/>
    <col min="5635" max="5638" width="9.125" style="23" customWidth="1"/>
    <col min="5639" max="5888" width="9" style="23"/>
    <col min="5889" max="5889" width="5.625" style="23" customWidth="1"/>
    <col min="5890" max="5890" width="40.375" style="23" customWidth="1"/>
    <col min="5891" max="5894" width="9.125" style="23" customWidth="1"/>
    <col min="5895" max="6144" width="9" style="23"/>
    <col min="6145" max="6145" width="5.625" style="23" customWidth="1"/>
    <col min="6146" max="6146" width="40.375" style="23" customWidth="1"/>
    <col min="6147" max="6150" width="9.125" style="23" customWidth="1"/>
    <col min="6151" max="6400" width="9" style="23"/>
    <col min="6401" max="6401" width="5.625" style="23" customWidth="1"/>
    <col min="6402" max="6402" width="40.375" style="23" customWidth="1"/>
    <col min="6403" max="6406" width="9.125" style="23" customWidth="1"/>
    <col min="6407" max="6656" width="9" style="23"/>
    <col min="6657" max="6657" width="5.625" style="23" customWidth="1"/>
    <col min="6658" max="6658" width="40.375" style="23" customWidth="1"/>
    <col min="6659" max="6662" width="9.125" style="23" customWidth="1"/>
    <col min="6663" max="6912" width="9" style="23"/>
    <col min="6913" max="6913" width="5.625" style="23" customWidth="1"/>
    <col min="6914" max="6914" width="40.375" style="23" customWidth="1"/>
    <col min="6915" max="6918" width="9.125" style="23" customWidth="1"/>
    <col min="6919" max="7168" width="9" style="23"/>
    <col min="7169" max="7169" width="5.625" style="23" customWidth="1"/>
    <col min="7170" max="7170" width="40.375" style="23" customWidth="1"/>
    <col min="7171" max="7174" width="9.125" style="23" customWidth="1"/>
    <col min="7175" max="7424" width="9" style="23"/>
    <col min="7425" max="7425" width="5.625" style="23" customWidth="1"/>
    <col min="7426" max="7426" width="40.375" style="23" customWidth="1"/>
    <col min="7427" max="7430" width="9.125" style="23" customWidth="1"/>
    <col min="7431" max="7680" width="9" style="23"/>
    <col min="7681" max="7681" width="5.625" style="23" customWidth="1"/>
    <col min="7682" max="7682" width="40.375" style="23" customWidth="1"/>
    <col min="7683" max="7686" width="9.125" style="23" customWidth="1"/>
    <col min="7687" max="7936" width="9" style="23"/>
    <col min="7937" max="7937" width="5.625" style="23" customWidth="1"/>
    <col min="7938" max="7938" width="40.375" style="23" customWidth="1"/>
    <col min="7939" max="7942" width="9.125" style="23" customWidth="1"/>
    <col min="7943" max="8192" width="9" style="23"/>
    <col min="8193" max="8193" width="5.625" style="23" customWidth="1"/>
    <col min="8194" max="8194" width="40.375" style="23" customWidth="1"/>
    <col min="8195" max="8198" width="9.125" style="23" customWidth="1"/>
    <col min="8199" max="8448" width="9" style="23"/>
    <col min="8449" max="8449" width="5.625" style="23" customWidth="1"/>
    <col min="8450" max="8450" width="40.375" style="23" customWidth="1"/>
    <col min="8451" max="8454" width="9.125" style="23" customWidth="1"/>
    <col min="8455" max="8704" width="9" style="23"/>
    <col min="8705" max="8705" width="5.625" style="23" customWidth="1"/>
    <col min="8706" max="8706" width="40.375" style="23" customWidth="1"/>
    <col min="8707" max="8710" width="9.125" style="23" customWidth="1"/>
    <col min="8711" max="8960" width="9" style="23"/>
    <col min="8961" max="8961" width="5.625" style="23" customWidth="1"/>
    <col min="8962" max="8962" width="40.375" style="23" customWidth="1"/>
    <col min="8963" max="8966" width="9.125" style="23" customWidth="1"/>
    <col min="8967" max="9216" width="9" style="23"/>
    <col min="9217" max="9217" width="5.625" style="23" customWidth="1"/>
    <col min="9218" max="9218" width="40.375" style="23" customWidth="1"/>
    <col min="9219" max="9222" width="9.125" style="23" customWidth="1"/>
    <col min="9223" max="9472" width="9" style="23"/>
    <col min="9473" max="9473" width="5.625" style="23" customWidth="1"/>
    <col min="9474" max="9474" width="40.375" style="23" customWidth="1"/>
    <col min="9475" max="9478" width="9.125" style="23" customWidth="1"/>
    <col min="9479" max="9728" width="9" style="23"/>
    <col min="9729" max="9729" width="5.625" style="23" customWidth="1"/>
    <col min="9730" max="9730" width="40.375" style="23" customWidth="1"/>
    <col min="9731" max="9734" width="9.125" style="23" customWidth="1"/>
    <col min="9735" max="9984" width="9" style="23"/>
    <col min="9985" max="9985" width="5.625" style="23" customWidth="1"/>
    <col min="9986" max="9986" width="40.375" style="23" customWidth="1"/>
    <col min="9987" max="9990" width="9.125" style="23" customWidth="1"/>
    <col min="9991" max="10240" width="9" style="23"/>
    <col min="10241" max="10241" width="5.625" style="23" customWidth="1"/>
    <col min="10242" max="10242" width="40.375" style="23" customWidth="1"/>
    <col min="10243" max="10246" width="9.125" style="23" customWidth="1"/>
    <col min="10247" max="10496" width="9" style="23"/>
    <col min="10497" max="10497" width="5.625" style="23" customWidth="1"/>
    <col min="10498" max="10498" width="40.375" style="23" customWidth="1"/>
    <col min="10499" max="10502" width="9.125" style="23" customWidth="1"/>
    <col min="10503" max="10752" width="9" style="23"/>
    <col min="10753" max="10753" width="5.625" style="23" customWidth="1"/>
    <col min="10754" max="10754" width="40.375" style="23" customWidth="1"/>
    <col min="10755" max="10758" width="9.125" style="23" customWidth="1"/>
    <col min="10759" max="11008" width="9" style="23"/>
    <col min="11009" max="11009" width="5.625" style="23" customWidth="1"/>
    <col min="11010" max="11010" width="40.375" style="23" customWidth="1"/>
    <col min="11011" max="11014" width="9.125" style="23" customWidth="1"/>
    <col min="11015" max="11264" width="9" style="23"/>
    <col min="11265" max="11265" width="5.625" style="23" customWidth="1"/>
    <col min="11266" max="11266" width="40.375" style="23" customWidth="1"/>
    <col min="11267" max="11270" width="9.125" style="23" customWidth="1"/>
    <col min="11271" max="11520" width="9" style="23"/>
    <col min="11521" max="11521" width="5.625" style="23" customWidth="1"/>
    <col min="11522" max="11522" width="40.375" style="23" customWidth="1"/>
    <col min="11523" max="11526" width="9.125" style="23" customWidth="1"/>
    <col min="11527" max="11776" width="9" style="23"/>
    <col min="11777" max="11777" width="5.625" style="23" customWidth="1"/>
    <col min="11778" max="11778" width="40.375" style="23" customWidth="1"/>
    <col min="11779" max="11782" width="9.125" style="23" customWidth="1"/>
    <col min="11783" max="12032" width="9" style="23"/>
    <col min="12033" max="12033" width="5.625" style="23" customWidth="1"/>
    <col min="12034" max="12034" width="40.375" style="23" customWidth="1"/>
    <col min="12035" max="12038" width="9.125" style="23" customWidth="1"/>
    <col min="12039" max="12288" width="9" style="23"/>
    <col min="12289" max="12289" width="5.625" style="23" customWidth="1"/>
    <col min="12290" max="12290" width="40.375" style="23" customWidth="1"/>
    <col min="12291" max="12294" width="9.125" style="23" customWidth="1"/>
    <col min="12295" max="12544" width="9" style="23"/>
    <col min="12545" max="12545" width="5.625" style="23" customWidth="1"/>
    <col min="12546" max="12546" width="40.375" style="23" customWidth="1"/>
    <col min="12547" max="12550" width="9.125" style="23" customWidth="1"/>
    <col min="12551" max="12800" width="9" style="23"/>
    <col min="12801" max="12801" width="5.625" style="23" customWidth="1"/>
    <col min="12802" max="12802" width="40.375" style="23" customWidth="1"/>
    <col min="12803" max="12806" width="9.125" style="23" customWidth="1"/>
    <col min="12807" max="13056" width="9" style="23"/>
    <col min="13057" max="13057" width="5.625" style="23" customWidth="1"/>
    <col min="13058" max="13058" width="40.375" style="23" customWidth="1"/>
    <col min="13059" max="13062" width="9.125" style="23" customWidth="1"/>
    <col min="13063" max="13312" width="9" style="23"/>
    <col min="13313" max="13313" width="5.625" style="23" customWidth="1"/>
    <col min="13314" max="13314" width="40.375" style="23" customWidth="1"/>
    <col min="13315" max="13318" width="9.125" style="23" customWidth="1"/>
    <col min="13319" max="13568" width="9" style="23"/>
    <col min="13569" max="13569" width="5.625" style="23" customWidth="1"/>
    <col min="13570" max="13570" width="40.375" style="23" customWidth="1"/>
    <col min="13571" max="13574" width="9.125" style="23" customWidth="1"/>
    <col min="13575" max="13824" width="9" style="23"/>
    <col min="13825" max="13825" width="5.625" style="23" customWidth="1"/>
    <col min="13826" max="13826" width="40.375" style="23" customWidth="1"/>
    <col min="13827" max="13830" width="9.125" style="23" customWidth="1"/>
    <col min="13831" max="14080" width="9" style="23"/>
    <col min="14081" max="14081" width="5.625" style="23" customWidth="1"/>
    <col min="14082" max="14082" width="40.375" style="23" customWidth="1"/>
    <col min="14083" max="14086" width="9.125" style="23" customWidth="1"/>
    <col min="14087" max="14336" width="9" style="23"/>
    <col min="14337" max="14337" width="5.625" style="23" customWidth="1"/>
    <col min="14338" max="14338" width="40.375" style="23" customWidth="1"/>
    <col min="14339" max="14342" width="9.125" style="23" customWidth="1"/>
    <col min="14343" max="14592" width="9" style="23"/>
    <col min="14593" max="14593" width="5.625" style="23" customWidth="1"/>
    <col min="14594" max="14594" width="40.375" style="23" customWidth="1"/>
    <col min="14595" max="14598" width="9.125" style="23" customWidth="1"/>
    <col min="14599" max="14848" width="9" style="23"/>
    <col min="14849" max="14849" width="5.625" style="23" customWidth="1"/>
    <col min="14850" max="14850" width="40.375" style="23" customWidth="1"/>
    <col min="14851" max="14854" width="9.125" style="23" customWidth="1"/>
    <col min="14855" max="15104" width="9" style="23"/>
    <col min="15105" max="15105" width="5.625" style="23" customWidth="1"/>
    <col min="15106" max="15106" width="40.375" style="23" customWidth="1"/>
    <col min="15107" max="15110" width="9.125" style="23" customWidth="1"/>
    <col min="15111" max="15360" width="9" style="23"/>
    <col min="15361" max="15361" width="5.625" style="23" customWidth="1"/>
    <col min="15362" max="15362" width="40.375" style="23" customWidth="1"/>
    <col min="15363" max="15366" width="9.125" style="23" customWidth="1"/>
    <col min="15367" max="15616" width="9" style="23"/>
    <col min="15617" max="15617" width="5.625" style="23" customWidth="1"/>
    <col min="15618" max="15618" width="40.375" style="23" customWidth="1"/>
    <col min="15619" max="15622" width="9.125" style="23" customWidth="1"/>
    <col min="15623" max="15872" width="9" style="23"/>
    <col min="15873" max="15873" width="5.625" style="23" customWidth="1"/>
    <col min="15874" max="15874" width="40.375" style="23" customWidth="1"/>
    <col min="15875" max="15878" width="9.125" style="23" customWidth="1"/>
    <col min="15879" max="16128" width="9" style="23"/>
    <col min="16129" max="16129" width="5.625" style="23" customWidth="1"/>
    <col min="16130" max="16130" width="40.375" style="23" customWidth="1"/>
    <col min="16131" max="16134" width="9.125" style="23" customWidth="1"/>
    <col min="16135" max="16384" width="9" style="23"/>
  </cols>
  <sheetData>
    <row r="1" spans="1:7" s="21" customFormat="1" ht="15.75" customHeight="1">
      <c r="A1" s="36" t="s">
        <v>65</v>
      </c>
      <c r="B1" s="36"/>
      <c r="C1" s="36"/>
      <c r="D1" s="36"/>
      <c r="E1" s="100" t="s">
        <v>42</v>
      </c>
      <c r="F1" s="100"/>
      <c r="G1" s="100"/>
    </row>
    <row r="2" spans="1:7" s="21" customFormat="1" ht="14.25">
      <c r="A2" s="44" t="s">
        <v>73</v>
      </c>
      <c r="B2" s="1"/>
      <c r="C2" s="1"/>
      <c r="D2" s="1"/>
      <c r="E2" s="1"/>
    </row>
    <row r="3" spans="1:7" s="22" customFormat="1" ht="30.75" customHeight="1">
      <c r="A3" s="98" t="s">
        <v>74</v>
      </c>
      <c r="B3" s="98"/>
      <c r="C3" s="98"/>
      <c r="D3" s="98"/>
      <c r="E3" s="98"/>
      <c r="F3" s="98"/>
      <c r="G3" s="98"/>
    </row>
    <row r="4" spans="1:7">
      <c r="A4" s="92" t="str">
        <f>'Can doi'!A4:G4</f>
        <v>(Đính kèm Báo cáo số 14 /BC-KT ngày  03/4/2026 của Phòng Kinh tế xã)</v>
      </c>
      <c r="B4" s="92"/>
      <c r="C4" s="92"/>
      <c r="D4" s="92"/>
      <c r="E4" s="92"/>
      <c r="F4" s="92"/>
      <c r="G4" s="92"/>
    </row>
    <row r="5" spans="1:7">
      <c r="F5" s="99" t="s">
        <v>1</v>
      </c>
      <c r="G5" s="99"/>
    </row>
    <row r="6" spans="1:7" s="24" customFormat="1" ht="28.5" customHeight="1">
      <c r="A6" s="101" t="s">
        <v>2</v>
      </c>
      <c r="B6" s="101" t="s">
        <v>3</v>
      </c>
      <c r="C6" s="101" t="s">
        <v>4</v>
      </c>
      <c r="D6" s="101" t="s">
        <v>75</v>
      </c>
      <c r="E6" s="101" t="s">
        <v>76</v>
      </c>
      <c r="F6" s="103" t="s">
        <v>5</v>
      </c>
      <c r="G6" s="104"/>
    </row>
    <row r="7" spans="1:7" s="24" customFormat="1" ht="42.75" customHeight="1">
      <c r="A7" s="102"/>
      <c r="B7" s="102"/>
      <c r="C7" s="102"/>
      <c r="D7" s="102"/>
      <c r="E7" s="102"/>
      <c r="F7" s="25" t="s">
        <v>6</v>
      </c>
      <c r="G7" s="25" t="s">
        <v>23</v>
      </c>
    </row>
    <row r="8" spans="1:7" s="27" customFormat="1" ht="16.5" customHeight="1">
      <c r="A8" s="26" t="s">
        <v>8</v>
      </c>
      <c r="B8" s="26" t="s">
        <v>9</v>
      </c>
      <c r="C8" s="26">
        <v>1</v>
      </c>
      <c r="D8" s="26">
        <v>2</v>
      </c>
      <c r="E8" s="26">
        <v>2</v>
      </c>
      <c r="F8" s="26" t="s">
        <v>10</v>
      </c>
      <c r="G8" s="26">
        <v>4</v>
      </c>
    </row>
    <row r="9" spans="1:7" s="27" customFormat="1" ht="23.1" customHeight="1">
      <c r="A9" s="26"/>
      <c r="B9" s="28" t="s">
        <v>67</v>
      </c>
      <c r="C9" s="61">
        <f>C10+C31</f>
        <v>234325</v>
      </c>
      <c r="D9" s="61">
        <f>D10+D31</f>
        <v>48702.207183000006</v>
      </c>
      <c r="E9" s="61">
        <f>E10+E31</f>
        <v>0</v>
      </c>
      <c r="F9" s="62">
        <f>D9/C9%</f>
        <v>20.784042327109788</v>
      </c>
      <c r="G9" s="62"/>
    </row>
    <row r="10" spans="1:7" s="21" customFormat="1" ht="21" customHeight="1">
      <c r="A10" s="28" t="s">
        <v>8</v>
      </c>
      <c r="B10" s="63" t="s">
        <v>70</v>
      </c>
      <c r="C10" s="64">
        <f>C11+C14+C30</f>
        <v>204551</v>
      </c>
      <c r="D10" s="64">
        <f>D11+D14+D30</f>
        <v>45216.912083000003</v>
      </c>
      <c r="E10" s="64">
        <f>E11+E14+E30</f>
        <v>0</v>
      </c>
      <c r="F10" s="62">
        <f t="shared" ref="F10:F12" si="0">D10/C10%</f>
        <v>22.105446604025403</v>
      </c>
      <c r="G10" s="62"/>
    </row>
    <row r="11" spans="1:7" s="21" customFormat="1" ht="21" customHeight="1">
      <c r="A11" s="28" t="s">
        <v>12</v>
      </c>
      <c r="B11" s="63" t="s">
        <v>18</v>
      </c>
      <c r="C11" s="64">
        <f>C12+C13</f>
        <v>8400</v>
      </c>
      <c r="D11" s="64">
        <f>D12+D13</f>
        <v>200</v>
      </c>
      <c r="E11" s="64">
        <f>E12+E13</f>
        <v>0</v>
      </c>
      <c r="F11" s="62">
        <f t="shared" si="0"/>
        <v>2.3809523809523809</v>
      </c>
      <c r="G11" s="62"/>
    </row>
    <row r="12" spans="1:7" ht="21" customHeight="1">
      <c r="A12" s="26">
        <v>1</v>
      </c>
      <c r="B12" s="29" t="s">
        <v>43</v>
      </c>
      <c r="C12" s="65">
        <v>8400</v>
      </c>
      <c r="D12" s="65">
        <v>200</v>
      </c>
      <c r="E12" s="65"/>
      <c r="F12" s="62">
        <f t="shared" si="0"/>
        <v>2.3809523809523809</v>
      </c>
      <c r="G12" s="62"/>
    </row>
    <row r="13" spans="1:7" ht="21" customHeight="1">
      <c r="A13" s="26">
        <v>2</v>
      </c>
      <c r="B13" s="29" t="s">
        <v>44</v>
      </c>
      <c r="C13" s="65"/>
      <c r="D13" s="65"/>
      <c r="E13" s="65"/>
      <c r="F13" s="66"/>
      <c r="G13" s="66"/>
    </row>
    <row r="14" spans="1:7" s="21" customFormat="1" ht="21" customHeight="1">
      <c r="A14" s="28" t="s">
        <v>16</v>
      </c>
      <c r="B14" s="63" t="s">
        <v>19</v>
      </c>
      <c r="C14" s="64">
        <f>SUM(C16:C28)</f>
        <v>192119</v>
      </c>
      <c r="D14" s="64">
        <f>SUM(D16:D29)</f>
        <v>45016.912083000003</v>
      </c>
      <c r="E14" s="64">
        <f>SUM(E16:E29)</f>
        <v>0</v>
      </c>
      <c r="F14" s="62">
        <f>D14/C14%</f>
        <v>23.431785551142781</v>
      </c>
      <c r="G14" s="62"/>
    </row>
    <row r="15" spans="1:7" ht="19.5" customHeight="1">
      <c r="A15" s="26"/>
      <c r="B15" s="29" t="s">
        <v>45</v>
      </c>
      <c r="C15" s="65"/>
      <c r="D15" s="65"/>
      <c r="E15" s="65"/>
      <c r="F15" s="66"/>
      <c r="G15" s="66"/>
    </row>
    <row r="16" spans="1:7" ht="20.25" customHeight="1">
      <c r="A16" s="26">
        <v>1</v>
      </c>
      <c r="B16" s="29" t="s">
        <v>46</v>
      </c>
      <c r="C16" s="74">
        <v>103330</v>
      </c>
      <c r="D16" s="65">
        <v>17849.241580999998</v>
      </c>
      <c r="E16" s="65"/>
      <c r="F16" s="62">
        <f>D16/C16%</f>
        <v>17.274016820865189</v>
      </c>
      <c r="G16" s="62"/>
    </row>
    <row r="17" spans="1:11" ht="20.25" customHeight="1">
      <c r="A17" s="26">
        <v>2</v>
      </c>
      <c r="B17" s="29" t="s">
        <v>47</v>
      </c>
      <c r="C17" s="74">
        <v>390</v>
      </c>
      <c r="D17" s="65">
        <v>15</v>
      </c>
      <c r="E17" s="65"/>
      <c r="F17" s="66"/>
      <c r="G17" s="66"/>
      <c r="K17" s="37"/>
    </row>
    <row r="18" spans="1:11" ht="20.25" customHeight="1">
      <c r="A18" s="26">
        <v>3</v>
      </c>
      <c r="B18" s="29" t="s">
        <v>48</v>
      </c>
      <c r="C18" s="74">
        <v>3946</v>
      </c>
      <c r="D18" s="65">
        <v>1090</v>
      </c>
      <c r="E18" s="65"/>
      <c r="F18" s="66"/>
      <c r="G18" s="66"/>
    </row>
    <row r="19" spans="1:11" ht="20.25" customHeight="1">
      <c r="A19" s="26">
        <v>4</v>
      </c>
      <c r="B19" s="29" t="s">
        <v>49</v>
      </c>
      <c r="C19" s="74">
        <v>2481</v>
      </c>
      <c r="D19" s="65">
        <v>228.255076</v>
      </c>
      <c r="E19" s="65"/>
      <c r="F19" s="66"/>
      <c r="G19" s="66"/>
      <c r="K19" s="80"/>
    </row>
    <row r="20" spans="1:11" s="32" customFormat="1" ht="20.25" customHeight="1">
      <c r="A20" s="30">
        <v>5</v>
      </c>
      <c r="B20" s="31" t="s">
        <v>50</v>
      </c>
      <c r="C20" s="74">
        <v>300</v>
      </c>
      <c r="D20" s="67">
        <v>0</v>
      </c>
      <c r="E20" s="67"/>
      <c r="F20" s="62">
        <f t="shared" ref="F20:F34" si="1">D20/C20%</f>
        <v>0</v>
      </c>
      <c r="G20" s="62"/>
    </row>
    <row r="21" spans="1:11" s="32" customFormat="1" ht="20.25" customHeight="1">
      <c r="A21" s="30">
        <v>6</v>
      </c>
      <c r="B21" s="31" t="s">
        <v>51</v>
      </c>
      <c r="C21" s="74">
        <v>355</v>
      </c>
      <c r="D21" s="67">
        <v>20.23</v>
      </c>
      <c r="E21" s="67"/>
      <c r="F21" s="62">
        <f t="shared" si="1"/>
        <v>5.6985915492957755</v>
      </c>
      <c r="G21" s="62"/>
    </row>
    <row r="22" spans="1:11" s="32" customFormat="1" ht="20.25" customHeight="1">
      <c r="A22" s="30">
        <v>7</v>
      </c>
      <c r="B22" s="31" t="s">
        <v>52</v>
      </c>
      <c r="C22" s="75">
        <v>1132</v>
      </c>
      <c r="D22" s="67">
        <v>49.8</v>
      </c>
      <c r="E22" s="67"/>
      <c r="F22" s="62">
        <f t="shared" si="1"/>
        <v>4.3992932862190806</v>
      </c>
      <c r="G22" s="62"/>
    </row>
    <row r="23" spans="1:11" s="32" customFormat="1" ht="20.25" customHeight="1">
      <c r="A23" s="30">
        <v>8</v>
      </c>
      <c r="B23" s="31" t="s">
        <v>53</v>
      </c>
      <c r="C23" s="76">
        <v>11996</v>
      </c>
      <c r="D23" s="67">
        <v>40.700000000000003</v>
      </c>
      <c r="E23" s="67"/>
      <c r="F23" s="62">
        <f t="shared" si="1"/>
        <v>0.33927975991997339</v>
      </c>
      <c r="G23" s="62"/>
    </row>
    <row r="24" spans="1:11" s="32" customFormat="1" ht="31.5">
      <c r="A24" s="30">
        <v>9</v>
      </c>
      <c r="B24" s="31" t="s">
        <v>54</v>
      </c>
      <c r="C24" s="76">
        <f>29671-1080</f>
        <v>28591</v>
      </c>
      <c r="D24" s="67">
        <v>10016.633257</v>
      </c>
      <c r="E24" s="67"/>
      <c r="F24" s="62">
        <f t="shared" si="1"/>
        <v>35.03421796019726</v>
      </c>
      <c r="G24" s="62"/>
    </row>
    <row r="25" spans="1:11" s="32" customFormat="1" ht="19.5" customHeight="1">
      <c r="A25" s="30">
        <v>10</v>
      </c>
      <c r="B25" s="31" t="s">
        <v>55</v>
      </c>
      <c r="C25" s="75">
        <v>34019</v>
      </c>
      <c r="D25" s="67">
        <v>14190.20132</v>
      </c>
      <c r="E25" s="67"/>
      <c r="F25" s="62">
        <f t="shared" si="1"/>
        <v>41.712576266204181</v>
      </c>
      <c r="G25" s="62"/>
    </row>
    <row r="26" spans="1:11" s="32" customFormat="1" ht="19.5" customHeight="1">
      <c r="A26" s="30">
        <v>11</v>
      </c>
      <c r="B26" s="31" t="s">
        <v>56</v>
      </c>
      <c r="C26" s="75">
        <v>961</v>
      </c>
      <c r="D26" s="67">
        <v>447.31799999999998</v>
      </c>
      <c r="E26" s="67"/>
      <c r="F26" s="62">
        <f t="shared" si="1"/>
        <v>46.5471383975026</v>
      </c>
      <c r="G26" s="62"/>
    </row>
    <row r="27" spans="1:11" s="32" customFormat="1" ht="19.5" customHeight="1">
      <c r="A27" s="30">
        <v>12</v>
      </c>
      <c r="B27" s="31" t="s">
        <v>57</v>
      </c>
      <c r="C27" s="75">
        <v>2115</v>
      </c>
      <c r="D27" s="67">
        <v>1069.5328489999999</v>
      </c>
      <c r="E27" s="67"/>
      <c r="F27" s="62">
        <f t="shared" si="1"/>
        <v>50.56892903073286</v>
      </c>
      <c r="G27" s="62"/>
    </row>
    <row r="28" spans="1:11" s="32" customFormat="1" ht="19.5" customHeight="1">
      <c r="A28" s="30">
        <v>13</v>
      </c>
      <c r="B28" s="31" t="s">
        <v>58</v>
      </c>
      <c r="C28" s="75">
        <v>2503</v>
      </c>
      <c r="D28" s="67"/>
      <c r="E28" s="67"/>
      <c r="F28" s="62">
        <f t="shared" si="1"/>
        <v>0</v>
      </c>
      <c r="G28" s="62"/>
    </row>
    <row r="29" spans="1:11" s="32" customFormat="1" ht="19.5" customHeight="1">
      <c r="A29" s="30">
        <v>14</v>
      </c>
      <c r="B29" s="31" t="s">
        <v>64</v>
      </c>
      <c r="C29" s="75">
        <v>4730</v>
      </c>
      <c r="D29" s="67"/>
      <c r="E29" s="67"/>
      <c r="F29" s="62">
        <f t="shared" si="1"/>
        <v>0</v>
      </c>
      <c r="G29" s="62"/>
    </row>
    <row r="30" spans="1:11" s="33" customFormat="1" ht="19.5" customHeight="1">
      <c r="A30" s="68" t="s">
        <v>59</v>
      </c>
      <c r="B30" s="69" t="s">
        <v>20</v>
      </c>
      <c r="C30" s="70">
        <v>4032</v>
      </c>
      <c r="D30" s="70"/>
      <c r="E30" s="70"/>
      <c r="F30" s="62">
        <f t="shared" si="1"/>
        <v>0</v>
      </c>
      <c r="G30" s="62"/>
      <c r="K30" s="78"/>
    </row>
    <row r="31" spans="1:11" s="33" customFormat="1" ht="33.75" customHeight="1">
      <c r="A31" s="68" t="s">
        <v>9</v>
      </c>
      <c r="B31" s="69" t="s">
        <v>60</v>
      </c>
      <c r="C31" s="70">
        <f>SUM(C32:C34)</f>
        <v>29774</v>
      </c>
      <c r="D31" s="70">
        <f>SUM(D32:D34)</f>
        <v>3485.2950999999998</v>
      </c>
      <c r="E31" s="70">
        <f>SUM(E32:E34)</f>
        <v>0</v>
      </c>
      <c r="F31" s="62">
        <f t="shared" si="1"/>
        <v>11.705834284946597</v>
      </c>
      <c r="G31" s="62"/>
    </row>
    <row r="32" spans="1:11" s="32" customFormat="1" ht="21" customHeight="1">
      <c r="A32" s="30">
        <v>1</v>
      </c>
      <c r="B32" s="31" t="s">
        <v>61</v>
      </c>
      <c r="C32" s="67"/>
      <c r="D32" s="67"/>
      <c r="E32" s="67"/>
      <c r="F32" s="62"/>
      <c r="G32" s="71"/>
    </row>
    <row r="33" spans="1:11" s="32" customFormat="1" ht="31.5">
      <c r="A33" s="30">
        <v>2</v>
      </c>
      <c r="B33" s="31" t="s">
        <v>62</v>
      </c>
      <c r="C33" s="67">
        <v>28694</v>
      </c>
      <c r="D33" s="67">
        <v>3485.2950999999998</v>
      </c>
      <c r="E33" s="67"/>
      <c r="F33" s="62">
        <f t="shared" si="1"/>
        <v>12.146424688088102</v>
      </c>
      <c r="G33" s="71"/>
      <c r="K33" s="79"/>
    </row>
    <row r="34" spans="1:11" s="32" customFormat="1" ht="31.5">
      <c r="A34" s="30">
        <v>3</v>
      </c>
      <c r="B34" s="31" t="s">
        <v>63</v>
      </c>
      <c r="C34" s="67">
        <v>1080</v>
      </c>
      <c r="D34" s="67"/>
      <c r="E34" s="67"/>
      <c r="F34" s="62">
        <f t="shared" si="1"/>
        <v>0</v>
      </c>
      <c r="G34" s="62"/>
    </row>
  </sheetData>
  <mergeCells count="10">
    <mergeCell ref="A3:G3"/>
    <mergeCell ref="A4:G4"/>
    <mergeCell ref="F5:G5"/>
    <mergeCell ref="E1:G1"/>
    <mergeCell ref="A6:A7"/>
    <mergeCell ref="B6:B7"/>
    <mergeCell ref="C6:C7"/>
    <mergeCell ref="E6:E7"/>
    <mergeCell ref="F6:G6"/>
    <mergeCell ref="D6:D7"/>
  </mergeCells>
  <printOptions horizontalCentered="1"/>
  <pageMargins left="0" right="0" top="0.4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Can doi</vt:lpstr>
      <vt:lpstr>Thu NSNN</vt:lpstr>
      <vt:lpstr>Chi NSH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LyTC</dc:creator>
  <cp:lastModifiedBy>PC</cp:lastModifiedBy>
  <cp:lastPrinted>2025-11-23T03:35:25Z</cp:lastPrinted>
  <dcterms:created xsi:type="dcterms:W3CDTF">2022-07-15T03:25:41Z</dcterms:created>
  <dcterms:modified xsi:type="dcterms:W3CDTF">2026-04-03T08:48:08Z</dcterms:modified>
</cp:coreProperties>
</file>