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docs.live.net/2e14e4eac4e1c65f/Các dự án năm 2026/Dự án đường vào Đình An Biên/Phương án bồi thường^J hỗ trợ^J tái định cư/"/>
    </mc:Choice>
  </mc:AlternateContent>
  <xr:revisionPtr revIDLastSave="0" documentId="14_{DB2903A3-C823-4005-B022-35D29A5F6BC3}" xr6:coauthVersionLast="47" xr6:coauthVersionMax="47" xr10:uidLastSave="{00000000-0000-0000-0000-000000000000}"/>
  <bookViews>
    <workbookView xWindow="28680" yWindow="-120" windowWidth="29040" windowHeight="15720" xr2:uid="{A7FFA9D9-7DE9-49C5-98BB-44990761D037}"/>
  </bookViews>
  <sheets>
    <sheet name="Sheet1" sheetId="1" r:id="rId1"/>
  </sheets>
  <externalReferences>
    <externalReference r:id="rId2"/>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1" l="1"/>
  <c r="E35" i="1"/>
  <c r="L34" i="1"/>
  <c r="H34" i="1"/>
  <c r="E34" i="1"/>
  <c r="L33" i="1"/>
  <c r="J33" i="1"/>
  <c r="I33" i="1"/>
  <c r="H33" i="1"/>
  <c r="G33" i="1"/>
  <c r="L32" i="1"/>
  <c r="J32" i="1"/>
  <c r="I32" i="1"/>
  <c r="H32" i="1"/>
  <c r="G32" i="1"/>
  <c r="E32" i="1"/>
  <c r="L31" i="1"/>
  <c r="J31" i="1"/>
  <c r="I31" i="1"/>
  <c r="H31" i="1"/>
  <c r="G31" i="1"/>
  <c r="L30" i="1"/>
  <c r="J30" i="1"/>
  <c r="I30" i="1"/>
  <c r="H30" i="1"/>
  <c r="G30" i="1"/>
  <c r="F30" i="1"/>
  <c r="L29" i="1"/>
  <c r="K29" i="1"/>
  <c r="J29" i="1"/>
  <c r="I29" i="1"/>
  <c r="H29" i="1"/>
  <c r="G29" i="1"/>
  <c r="F29" i="1"/>
  <c r="L28" i="1"/>
  <c r="K28" i="1"/>
  <c r="J28" i="1"/>
  <c r="I28" i="1"/>
  <c r="H28" i="1"/>
  <c r="G28" i="1"/>
  <c r="F28" i="1"/>
  <c r="L27" i="1"/>
  <c r="K27" i="1"/>
  <c r="J27" i="1"/>
  <c r="I27" i="1"/>
  <c r="H27" i="1"/>
  <c r="G27" i="1"/>
  <c r="F27" i="1"/>
  <c r="L26" i="1"/>
  <c r="J26" i="1"/>
  <c r="I26" i="1"/>
  <c r="H26" i="1"/>
  <c r="G26" i="1"/>
  <c r="F26" i="1"/>
  <c r="E26" i="1"/>
  <c r="L25" i="1"/>
  <c r="K25" i="1"/>
  <c r="J25" i="1"/>
  <c r="I25" i="1"/>
  <c r="H25" i="1"/>
  <c r="G25" i="1"/>
  <c r="F25" i="1"/>
  <c r="L24" i="1"/>
  <c r="J24" i="1"/>
  <c r="I24" i="1"/>
  <c r="H24" i="1"/>
  <c r="G24" i="1"/>
  <c r="F24" i="1"/>
  <c r="L23" i="1"/>
  <c r="J23" i="1"/>
  <c r="I23" i="1"/>
  <c r="H23" i="1"/>
  <c r="G23" i="1"/>
  <c r="F23" i="1"/>
  <c r="L22" i="1"/>
  <c r="J22" i="1"/>
  <c r="I22" i="1"/>
  <c r="H22" i="1"/>
  <c r="G22" i="1"/>
  <c r="F22" i="1"/>
  <c r="L21" i="1"/>
  <c r="K21" i="1"/>
  <c r="J21" i="1"/>
  <c r="I21" i="1"/>
  <c r="H21" i="1"/>
  <c r="G21" i="1"/>
  <c r="F21" i="1"/>
  <c r="L20" i="1"/>
  <c r="J20" i="1"/>
  <c r="I20" i="1"/>
  <c r="H20" i="1"/>
  <c r="G20" i="1"/>
  <c r="F20" i="1"/>
  <c r="L19" i="1"/>
  <c r="K19" i="1"/>
  <c r="J19" i="1"/>
  <c r="I19" i="1"/>
  <c r="H19" i="1"/>
  <c r="G19" i="1"/>
  <c r="F19" i="1"/>
  <c r="L18" i="1"/>
  <c r="J18" i="1"/>
  <c r="I18" i="1"/>
  <c r="H18" i="1"/>
  <c r="G18" i="1"/>
  <c r="F18" i="1"/>
  <c r="L17" i="1"/>
  <c r="K17" i="1"/>
  <c r="J17" i="1"/>
  <c r="I17" i="1"/>
  <c r="H17" i="1"/>
  <c r="G17" i="1"/>
  <c r="F17" i="1"/>
  <c r="L16" i="1"/>
  <c r="J16" i="1"/>
  <c r="I16" i="1"/>
  <c r="H16" i="1"/>
  <c r="G16" i="1"/>
  <c r="F16" i="1"/>
  <c r="L15" i="1"/>
  <c r="K15" i="1"/>
  <c r="J15" i="1"/>
  <c r="I15" i="1"/>
  <c r="H15" i="1"/>
  <c r="G15" i="1"/>
  <c r="F15" i="1"/>
  <c r="L14" i="1"/>
  <c r="K14" i="1"/>
  <c r="J14" i="1"/>
  <c r="I14" i="1"/>
  <c r="H14" i="1"/>
  <c r="G14" i="1"/>
  <c r="F14" i="1"/>
  <c r="L13" i="1"/>
  <c r="K13" i="1"/>
  <c r="K36" i="1" s="1"/>
  <c r="J13" i="1"/>
  <c r="I13" i="1"/>
  <c r="H13" i="1"/>
  <c r="F13" i="1"/>
  <c r="G13" i="1" s="1"/>
  <c r="L12" i="1"/>
  <c r="J12" i="1"/>
  <c r="I12" i="1"/>
  <c r="H12" i="1"/>
  <c r="G12" i="1"/>
  <c r="L11" i="1"/>
  <c r="J11" i="1"/>
  <c r="I11" i="1"/>
  <c r="H11" i="1"/>
  <c r="G11" i="1"/>
  <c r="F11" i="1"/>
  <c r="L10" i="1"/>
  <c r="J10" i="1"/>
  <c r="I10" i="1"/>
  <c r="H10" i="1"/>
  <c r="G10" i="1"/>
  <c r="F10" i="1"/>
  <c r="L9" i="1"/>
  <c r="J9" i="1"/>
  <c r="I9" i="1"/>
  <c r="H9" i="1"/>
  <c r="G9" i="1"/>
  <c r="F9" i="1"/>
  <c r="L8" i="1"/>
  <c r="J8" i="1"/>
  <c r="I8" i="1"/>
  <c r="H8" i="1"/>
  <c r="G8" i="1"/>
  <c r="F8" i="1"/>
  <c r="E8" i="1"/>
  <c r="E36" i="1" s="1"/>
  <c r="L7" i="1"/>
  <c r="J7" i="1"/>
  <c r="I7" i="1"/>
  <c r="H7" i="1"/>
  <c r="G7" i="1"/>
  <c r="F7" i="1"/>
  <c r="H6" i="1"/>
  <c r="G6" i="1"/>
  <c r="L6" i="1" s="1"/>
  <c r="F6" i="1"/>
  <c r="L5" i="1"/>
  <c r="J5" i="1"/>
  <c r="J36" i="1" s="1"/>
  <c r="I5" i="1"/>
  <c r="I36" i="1" s="1"/>
  <c r="H5" i="1"/>
  <c r="H36" i="1" s="1"/>
  <c r="G5" i="1"/>
  <c r="F5" i="1"/>
  <c r="F36" i="1" s="1"/>
  <c r="L36" i="1" l="1"/>
  <c r="E38" i="1" s="1"/>
  <c r="G36" i="1"/>
</calcChain>
</file>

<file path=xl/sharedStrings.xml><?xml version="1.0" encoding="utf-8"?>
<sst xmlns="http://schemas.openxmlformats.org/spreadsheetml/2006/main" count="108" uniqueCount="101">
  <si>
    <r>
      <t xml:space="preserve">DỰ THẢO PHƯƠNG ÁN BỔI THƯỜNG, HỖ TRỢ, TÁI ĐỊNH CƯ KHI NHÀ NƯỚC THU HỒI ĐẤT
 ĐỂ THỰC HIỆN DỰ ÁN ĐẦU TƯ XÂY DỰNG MỞ RỘNG NGÕ 170 HAI BÀ TRƯNG VÀ CÁC HẠNG MỤC PHỤ TRỢ
</t>
    </r>
    <r>
      <rPr>
        <i/>
        <sz val="13"/>
        <rFont val="Times New Roman"/>
        <family val="1"/>
      </rPr>
      <t>(Kèm theo Thông báo số:        TB-HĐBTHTTĐC ngày 11/7/2026 của Hội đồng bồi thường, hỗ trợ, tái định cư Dự án)</t>
    </r>
  </si>
  <si>
    <t>STT</t>
  </si>
  <si>
    <t>Họ và tên chủ hộ</t>
  </si>
  <si>
    <t>Địa chỉ thửa đất</t>
  </si>
  <si>
    <t>Số thửa/số tờ BĐDA</t>
  </si>
  <si>
    <t>Tổng diện tích thu hồi (m2)</t>
  </si>
  <si>
    <t>Diện tích đất được bồi thường (m2)</t>
  </si>
  <si>
    <t>Bồi thường, hỗ trợ về đất
(đồng)</t>
  </si>
  <si>
    <t>Bồi thường, hỗ trợ vật kiến trúc
(đồng)</t>
  </si>
  <si>
    <t>Bồi thường, hỗ trợ hoa màu
(đồng)</t>
  </si>
  <si>
    <t>Các khoản hỗ trợ
(đồng)</t>
  </si>
  <si>
    <t>Hỗ trợ tiền đủ để giao một suất TĐC tối thiểu</t>
  </si>
  <si>
    <t>Tổng kinh phí bồi thường, hỗ trợ
(đồng)</t>
  </si>
  <si>
    <t>Tái định cư hộ chính</t>
  </si>
  <si>
    <t xml:space="preserve">Dương Văn Hiền và vợ là bà Bùi Thuý Bình   </t>
  </si>
  <si>
    <t>168A Hai Bà Trưng</t>
  </si>
  <si>
    <t>163/12</t>
  </si>
  <si>
    <t>Ông Dương Văn Bảo và vợ là bà Trần Thị Thu Hiền</t>
  </si>
  <si>
    <t>168 Hai Bà Trưng</t>
  </si>
  <si>
    <t>147/12</t>
  </si>
  <si>
    <t>Bà Nguyễn Thị Thanh Thuỷ (tài sản riêng)</t>
  </si>
  <si>
    <t>170 Hai Bà Trưng</t>
  </si>
  <si>
    <t>162/12</t>
  </si>
  <si>
    <t xml:space="preserve">Ông Lê Vũ Đức và vợ là bà Cao Thị Thu Huyền </t>
  </si>
  <si>
    <t>166 Hai Bà Trưng</t>
  </si>
  <si>
    <t>140/12</t>
  </si>
  <si>
    <t>Bà Nguyễn Thị Lợi, bà Nguyễn Thị Kim Thanh và bà Nguyễn Thanh Hằng</t>
  </si>
  <si>
    <t>2/170 Hai Bà Trưng</t>
  </si>
  <si>
    <t>68/12</t>
  </si>
  <si>
    <t>Bà Lưu Phi Nga (Đại diện sử dụng đất)</t>
  </si>
  <si>
    <t>6/170 Hai Bà Trưng</t>
  </si>
  <si>
    <t>35/12</t>
  </si>
  <si>
    <t>Bà Phạm Thị Thủy (Đại diện sử dụng đất)
(Tầng 01)</t>
  </si>
  <si>
    <t>10A/170 Hai Bà Trưng</t>
  </si>
  <si>
    <t>597/5</t>
  </si>
  <si>
    <t xml:space="preserve"> Bà Lê Thuý Hải (đại diện sử dụng đất)
(Tầng 02+03+04)</t>
  </si>
  <si>
    <t xml:space="preserve">Ông Nguyễn Hồng Tiến </t>
  </si>
  <si>
    <t>số 10/170 ( cũ 10P8T1N1/170)  Hai Bà Trưng</t>
  </si>
  <si>
    <t>566/5</t>
  </si>
  <si>
    <t>Ông Nguyễn Hùng Cẩn (đại diện sử dụng đất)</t>
  </si>
  <si>
    <t>10/170 Hai Bà Trưng</t>
  </si>
  <si>
    <t>548/5</t>
  </si>
  <si>
    <t>Ông Ngô Mạnh Sơn (đại diện sử dụng đất)</t>
  </si>
  <si>
    <t>533/5</t>
  </si>
  <si>
    <t>Ông Ngô Mạnh Hùng</t>
  </si>
  <si>
    <t>10B/ Hai Bà Trưng</t>
  </si>
  <si>
    <t>503/5</t>
  </si>
  <si>
    <t>Bà Hoàng Thị Thuý Hằng (đại diện sử dụng đất)</t>
  </si>
  <si>
    <t>59/170 Hai Bà Trưng</t>
  </si>
  <si>
    <t>485/5</t>
  </si>
  <si>
    <t xml:space="preserve">Ông Đồng Xuân Hằng và bà Lê Thị Nguyệt </t>
  </si>
  <si>
    <t>12/170 Hai Bà Trưng</t>
  </si>
  <si>
    <t>483/5</t>
  </si>
  <si>
    <t xml:space="preserve">Ông Đỗ Trần Nhật Ninh </t>
  </si>
  <si>
    <t>450/5</t>
  </si>
  <si>
    <t>Ông Nguyễn Xuân Quý và bà Kim Tô Hương</t>
  </si>
  <si>
    <t>12B/170 Hai Bà Trưng</t>
  </si>
  <si>
    <t>444/5</t>
  </si>
  <si>
    <t>Bà Lê Thị Quỳnh Hương</t>
  </si>
  <si>
    <t>59D/170 Hai Bà Trưng</t>
  </si>
  <si>
    <t>436/5</t>
  </si>
  <si>
    <t>Bà Nguyễn Thị Trà (đại diện sử dụng đất)</t>
  </si>
  <si>
    <t>12C/170 Hai Bà Trưng</t>
  </si>
  <si>
    <t>430/5</t>
  </si>
  <si>
    <t>Ông Quách Văn Khuyến (đại diện sử dụng đất)</t>
  </si>
  <si>
    <t>48/170 Hai Bà Trưng</t>
  </si>
  <si>
    <t>392/5</t>
  </si>
  <si>
    <t>Ông Nguyễn Huy Tâm và bà Cao Thị Thuý</t>
  </si>
  <si>
    <t>81/170 Hai Bà Trưng</t>
  </si>
  <si>
    <t>391/5</t>
  </si>
  <si>
    <t xml:space="preserve">Bà Bùi Thị Kim Loan </t>
  </si>
  <si>
    <t>52/170 Hai Bà Trưng</t>
  </si>
  <si>
    <t>365/5</t>
  </si>
  <si>
    <t>Bà Trần Thị Minh (đại diện sử dụng đất)</t>
  </si>
  <si>
    <t>50/170 Hai Bà Trưng</t>
  </si>
  <si>
    <t>346/5</t>
  </si>
  <si>
    <t>Ông Lê Hoàng Anh (đại diện sử dụng đất)</t>
  </si>
  <si>
    <t>52C/170 Hai Bà Trưng</t>
  </si>
  <si>
    <t>338/5</t>
  </si>
  <si>
    <t>Ông Hà Quý (đại diện sử dụng đất)</t>
  </si>
  <si>
    <t>52B/170 Hai Bà Trưng</t>
  </si>
  <si>
    <t>335/5</t>
  </si>
  <si>
    <t xml:space="preserve">Ông Bùi Ngọc Đậu và bàTrần Thị Phí </t>
  </si>
  <si>
    <t>333/5</t>
  </si>
  <si>
    <t>Bà Phạm Thị Giang (đại diện sử dụng đất)</t>
  </si>
  <si>
    <t>50A/170 Hai Bà Trưng</t>
  </si>
  <si>
    <t>325/5</t>
  </si>
  <si>
    <t>Công ty TNHH MTV Quản lý và Kinh doanh nhà Hải Phòng (Lê Thúy Hải đang sử dụng)</t>
  </si>
  <si>
    <t>548B/5</t>
  </si>
  <si>
    <t>Công ty TNHH MTV Quản lý và Kinh doanh nhà Hải Phòng (Lâm Thị Thu Hà đang quản lý sử dụng)</t>
  </si>
  <si>
    <t>Ngõ170 Hai Bà Trưng</t>
  </si>
  <si>
    <t>548A/5</t>
  </si>
  <si>
    <t>Công ty TNHH MTV Quản lý và Kinh doanh nhà Hải Phòng (Phạm Thị Hương Giang đang sử dụng)</t>
  </si>
  <si>
    <t>76/12</t>
  </si>
  <si>
    <t>Trung tâm giáo dục nghề nghiệp- TTGD thường xuyên</t>
  </si>
  <si>
    <t>625/5</t>
  </si>
  <si>
    <t>UBND phường Lê Chân</t>
  </si>
  <si>
    <t>50a+50</t>
  </si>
  <si>
    <t>TỔNG CỘNG:</t>
  </si>
  <si>
    <t>TỔNG KINH PHÍ BT, HT:</t>
  </si>
  <si>
    <t>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</si>
</sst>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_(* #,##0.0_);_(* \(#,##0.0\);_(* &quot;-&quot;??_);_(@_)"/>
  </numFmts>
  <fonts count="15" x14ac:knownFonts="1">
    <font>
      <sz val="11"/>
      <color theme="1"/>
      <name val="Calibri"/>
      <family val="2"/>
      <scheme val="minor"/>
    </font>
    <font>
      <sz val="11"/>
      <color theme="1"/>
      <name val="Calibri"/>
      <family val="2"/>
      <scheme val="minor"/>
    </font>
    <font>
      <sz val="12"/>
      <name val="VNI-Times"/>
    </font>
    <font>
      <b/>
      <sz val="13"/>
      <name val="Times New Roman"/>
      <family val="1"/>
    </font>
    <font>
      <i/>
      <sz val="13"/>
      <name val="Times New Roman"/>
      <family val="1"/>
    </font>
    <font>
      <b/>
      <sz val="11"/>
      <name val="Times New Roman"/>
      <family val="1"/>
    </font>
    <font>
      <sz val="12"/>
      <name val="Times New Roman"/>
      <family val="1"/>
    </font>
    <font>
      <b/>
      <i/>
      <sz val="11"/>
      <name val="Times New Roman"/>
      <family val="1"/>
    </font>
    <font>
      <b/>
      <sz val="11"/>
      <color theme="1"/>
      <name val="Times New Roman"/>
      <family val="1"/>
    </font>
    <font>
      <sz val="12"/>
      <name val=".VnTime"/>
      <family val="2"/>
    </font>
    <font>
      <sz val="11"/>
      <color theme="1"/>
      <name val="Times New Roman"/>
      <family val="1"/>
    </font>
    <font>
      <sz val="11"/>
      <name val="Times New Roman"/>
      <family val="1"/>
    </font>
    <font>
      <b/>
      <sz val="12"/>
      <name val="Times New Roman"/>
      <family val="1"/>
    </font>
    <font>
      <b/>
      <sz val="10"/>
      <name val="Times New Roman"/>
      <family val="1"/>
    </font>
    <font>
      <sz val="14"/>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9" fillId="0" borderId="0"/>
  </cellStyleXfs>
  <cellXfs count="55">
    <xf numFmtId="0" fontId="0" fillId="0" borderId="0" xfId="0"/>
    <xf numFmtId="0" fontId="5" fillId="2" borderId="1" xfId="3" applyFont="1" applyFill="1" applyBorder="1" applyAlignment="1">
      <alignment horizontal="center" vertical="center" wrapText="1"/>
    </xf>
    <xf numFmtId="1" fontId="7" fillId="2" borderId="1" xfId="3" applyNumberFormat="1" applyFont="1" applyFill="1" applyBorder="1" applyAlignment="1">
      <alignment horizontal="center" vertical="center" wrapText="1"/>
    </xf>
    <xf numFmtId="0" fontId="8" fillId="2" borderId="4" xfId="3" applyFont="1" applyFill="1" applyBorder="1" applyAlignment="1">
      <alignment horizontal="center" vertical="center" wrapText="1"/>
    </xf>
    <xf numFmtId="0" fontId="10" fillId="2" borderId="4" xfId="4" applyFont="1" applyFill="1" applyBorder="1" applyAlignment="1">
      <alignment horizontal="left" vertical="center" wrapText="1"/>
    </xf>
    <xf numFmtId="0" fontId="10" fillId="2" borderId="4" xfId="4" applyFont="1" applyFill="1" applyBorder="1" applyAlignment="1">
      <alignment horizontal="center" vertical="center" wrapText="1"/>
    </xf>
    <xf numFmtId="49" fontId="10" fillId="2" borderId="4" xfId="4" quotePrefix="1" applyNumberFormat="1" applyFont="1" applyFill="1" applyBorder="1" applyAlignment="1">
      <alignment horizontal="center" vertical="center" wrapText="1"/>
    </xf>
    <xf numFmtId="164" fontId="10" fillId="2" borderId="4" xfId="1" applyNumberFormat="1" applyFont="1" applyFill="1" applyBorder="1" applyAlignment="1">
      <alignment horizontal="center" vertical="center" wrapText="1"/>
    </xf>
    <xf numFmtId="3" fontId="10" fillId="2" borderId="4" xfId="3" applyNumberFormat="1" applyFont="1" applyFill="1" applyBorder="1" applyAlignment="1">
      <alignment horizontal="center" vertical="center" wrapText="1"/>
    </xf>
    <xf numFmtId="0" fontId="10" fillId="2" borderId="4" xfId="3" applyFont="1" applyFill="1" applyBorder="1" applyAlignment="1">
      <alignment horizontal="center" vertical="center" wrapText="1"/>
    </xf>
    <xf numFmtId="0" fontId="5" fillId="2" borderId="5" xfId="3" applyFont="1" applyFill="1" applyBorder="1" applyAlignment="1">
      <alignment horizontal="center" vertical="center" wrapText="1"/>
    </xf>
    <xf numFmtId="0" fontId="11" fillId="2" borderId="5" xfId="4" applyFont="1" applyFill="1" applyBorder="1" applyAlignment="1">
      <alignment horizontal="left" vertical="center" wrapText="1"/>
    </xf>
    <xf numFmtId="0" fontId="11" fillId="2" borderId="5" xfId="4" applyFont="1" applyFill="1" applyBorder="1" applyAlignment="1">
      <alignment horizontal="center" vertical="center" wrapText="1"/>
    </xf>
    <xf numFmtId="49" fontId="11" fillId="2" borderId="5" xfId="4" quotePrefix="1" applyNumberFormat="1" applyFont="1" applyFill="1" applyBorder="1" applyAlignment="1">
      <alignment horizontal="center" vertical="center" wrapText="1"/>
    </xf>
    <xf numFmtId="164" fontId="11" fillId="2" borderId="5" xfId="1" applyNumberFormat="1" applyFont="1" applyFill="1" applyBorder="1" applyAlignment="1">
      <alignment horizontal="center" vertical="center" wrapText="1"/>
    </xf>
    <xf numFmtId="3" fontId="11" fillId="2" borderId="5" xfId="3" applyNumberFormat="1" applyFont="1" applyFill="1" applyBorder="1" applyAlignment="1">
      <alignment horizontal="center" vertical="center" wrapText="1"/>
    </xf>
    <xf numFmtId="0" fontId="11" fillId="2" borderId="5" xfId="3" applyFont="1" applyFill="1" applyBorder="1" applyAlignment="1">
      <alignment horizontal="center" vertical="center" wrapText="1"/>
    </xf>
    <xf numFmtId="0" fontId="8" fillId="2" borderId="5" xfId="3" applyFont="1" applyFill="1" applyBorder="1" applyAlignment="1">
      <alignment horizontal="center" vertical="center" wrapText="1"/>
    </xf>
    <xf numFmtId="3" fontId="11" fillId="2" borderId="5" xfId="3" applyNumberFormat="1" applyFont="1" applyFill="1" applyBorder="1" applyAlignment="1">
      <alignment vertical="center" wrapText="1"/>
    </xf>
    <xf numFmtId="0" fontId="10" fillId="2" borderId="5" xfId="4" applyFont="1" applyFill="1" applyBorder="1" applyAlignment="1">
      <alignment horizontal="left" vertical="center" wrapText="1"/>
    </xf>
    <xf numFmtId="0" fontId="10" fillId="2" borderId="5" xfId="4" applyFont="1" applyFill="1" applyBorder="1" applyAlignment="1">
      <alignment horizontal="center" vertical="center" wrapText="1"/>
    </xf>
    <xf numFmtId="49" fontId="10" fillId="2" borderId="5" xfId="4" quotePrefix="1" applyNumberFormat="1" applyFont="1" applyFill="1" applyBorder="1" applyAlignment="1">
      <alignment horizontal="center" vertical="center" wrapText="1"/>
    </xf>
    <xf numFmtId="164" fontId="10" fillId="2" borderId="5" xfId="1" applyNumberFormat="1" applyFont="1" applyFill="1" applyBorder="1" applyAlignment="1">
      <alignment horizontal="center" vertical="center" wrapText="1"/>
    </xf>
    <xf numFmtId="3" fontId="10" fillId="2" borderId="5" xfId="3" applyNumberFormat="1" applyFont="1" applyFill="1" applyBorder="1" applyAlignment="1">
      <alignment horizontal="center" vertical="center" wrapText="1"/>
    </xf>
    <xf numFmtId="0" fontId="10" fillId="2" borderId="5"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11" fillId="2" borderId="6" xfId="4" applyFont="1" applyFill="1" applyBorder="1" applyAlignment="1">
      <alignment horizontal="left" vertical="center" wrapText="1"/>
    </xf>
    <xf numFmtId="0" fontId="11" fillId="2" borderId="6" xfId="4" applyFont="1" applyFill="1" applyBorder="1" applyAlignment="1">
      <alignment horizontal="center" vertical="center" wrapText="1"/>
    </xf>
    <xf numFmtId="49" fontId="11" fillId="2" borderId="6" xfId="4" quotePrefix="1" applyNumberFormat="1" applyFont="1" applyFill="1" applyBorder="1" applyAlignment="1">
      <alignment horizontal="center" vertical="center" wrapText="1"/>
    </xf>
    <xf numFmtId="164" fontId="11" fillId="2" borderId="6" xfId="1" applyNumberFormat="1" applyFont="1" applyFill="1" applyBorder="1" applyAlignment="1">
      <alignment horizontal="center" vertical="center" wrapText="1"/>
    </xf>
    <xf numFmtId="3" fontId="11" fillId="2" borderId="6" xfId="3" applyNumberFormat="1" applyFont="1" applyFill="1" applyBorder="1" applyAlignment="1">
      <alignment horizontal="center" vertical="center" wrapText="1"/>
    </xf>
    <xf numFmtId="0" fontId="11" fillId="2" borderId="6" xfId="3" applyFont="1" applyFill="1" applyBorder="1" applyAlignment="1">
      <alignment horizontal="center" vertical="center" wrapText="1"/>
    </xf>
    <xf numFmtId="0" fontId="5" fillId="2" borderId="1" xfId="3" applyFont="1" applyFill="1" applyBorder="1" applyAlignment="1">
      <alignment horizontal="left" vertical="center"/>
    </xf>
    <xf numFmtId="0" fontId="5" fillId="2" borderId="1" xfId="3" applyFont="1" applyFill="1" applyBorder="1" applyAlignment="1">
      <alignment horizontal="center" vertical="center"/>
    </xf>
    <xf numFmtId="165" fontId="5" fillId="2" borderId="1" xfId="1" applyNumberFormat="1" applyFont="1" applyFill="1" applyBorder="1" applyAlignment="1">
      <alignment horizontal="center" vertical="center"/>
    </xf>
    <xf numFmtId="3" fontId="5" fillId="2" borderId="1" xfId="3" applyNumberFormat="1" applyFont="1" applyFill="1" applyBorder="1" applyAlignment="1">
      <alignment horizontal="center" vertical="center"/>
    </xf>
    <xf numFmtId="0" fontId="12" fillId="2" borderId="0" xfId="3" applyFont="1" applyFill="1" applyAlignment="1">
      <alignment horizontal="center" vertical="center" wrapText="1"/>
    </xf>
    <xf numFmtId="0" fontId="6" fillId="2" borderId="0" xfId="3" applyFont="1" applyFill="1" applyAlignment="1">
      <alignment vertical="center"/>
    </xf>
    <xf numFmtId="164" fontId="6" fillId="2" borderId="0" xfId="3" applyNumberFormat="1" applyFont="1" applyFill="1" applyAlignment="1">
      <alignment vertical="center"/>
    </xf>
    <xf numFmtId="0" fontId="5" fillId="2" borderId="0" xfId="3" applyFont="1" applyFill="1" applyAlignment="1">
      <alignment horizontal="center" vertical="center" wrapText="1"/>
    </xf>
    <xf numFmtId="0" fontId="3" fillId="2" borderId="0" xfId="3" applyFont="1" applyFill="1" applyAlignment="1">
      <alignment horizontal="left" vertical="center"/>
    </xf>
    <xf numFmtId="0" fontId="3" fillId="2" borderId="0" xfId="3" applyFont="1" applyFill="1" applyAlignment="1">
      <alignment horizontal="center" vertical="center"/>
    </xf>
    <xf numFmtId="3" fontId="3" fillId="2" borderId="0" xfId="2" applyNumberFormat="1" applyFont="1" applyFill="1" applyBorder="1" applyAlignment="1">
      <alignment horizontal="left" vertical="center"/>
    </xf>
    <xf numFmtId="3" fontId="13" fillId="2" borderId="0" xfId="2" applyNumberFormat="1" applyFont="1" applyFill="1" applyBorder="1" applyAlignment="1">
      <alignment horizontal="center" vertical="center"/>
    </xf>
    <xf numFmtId="3" fontId="13" fillId="2" borderId="0" xfId="3" applyNumberFormat="1" applyFont="1" applyFill="1" applyAlignment="1">
      <alignment horizontal="center" vertical="center"/>
    </xf>
    <xf numFmtId="0" fontId="14" fillId="2" borderId="0" xfId="3" applyFont="1" applyFill="1" applyAlignment="1">
      <alignment vertical="center"/>
    </xf>
    <xf numFmtId="3" fontId="3" fillId="2" borderId="0" xfId="3" applyNumberFormat="1" applyFont="1" applyFill="1" applyAlignment="1">
      <alignment horizontal="right" vertical="center"/>
    </xf>
    <xf numFmtId="0" fontId="5" fillId="2" borderId="1" xfId="3" applyFont="1" applyFill="1" applyBorder="1" applyAlignment="1">
      <alignment horizontal="center" vertical="center" wrapText="1"/>
    </xf>
    <xf numFmtId="0" fontId="5" fillId="2" borderId="2" xfId="3" applyFont="1" applyFill="1" applyBorder="1" applyAlignment="1">
      <alignment horizontal="center" vertical="center" wrapText="1"/>
    </xf>
    <xf numFmtId="0" fontId="5" fillId="2" borderId="3" xfId="3" applyFont="1" applyFill="1" applyBorder="1" applyAlignment="1">
      <alignment horizontal="center" vertical="center" wrapText="1"/>
    </xf>
    <xf numFmtId="164" fontId="11" fillId="2" borderId="5" xfId="1" applyNumberFormat="1" applyFont="1" applyFill="1" applyBorder="1" applyAlignment="1">
      <alignment horizontal="center" vertical="center" wrapText="1"/>
    </xf>
    <xf numFmtId="0" fontId="3" fillId="2" borderId="0" xfId="3" applyFont="1" applyFill="1" applyAlignment="1">
      <alignment horizontal="center" vertical="center" wrapText="1"/>
    </xf>
    <xf numFmtId="164" fontId="5" fillId="2" borderId="1" xfId="1" applyNumberFormat="1" applyFont="1" applyFill="1" applyBorder="1" applyAlignment="1">
      <alignment horizontal="center" vertical="center" wrapText="1"/>
    </xf>
    <xf numFmtId="4" fontId="5" fillId="2" borderId="1" xfId="1" applyNumberFormat="1" applyFont="1" applyFill="1" applyBorder="1" applyAlignment="1">
      <alignment horizontal="center" vertical="center" wrapText="1"/>
    </xf>
    <xf numFmtId="3" fontId="5" fillId="2" borderId="1" xfId="3" applyNumberFormat="1" applyFont="1" applyFill="1" applyBorder="1" applyAlignment="1">
      <alignment horizontal="center" vertical="center" wrapText="1"/>
    </xf>
  </cellXfs>
  <cellStyles count="5">
    <cellStyle name="Comma" xfId="1" builtinId="3"/>
    <cellStyle name="Currency" xfId="2" builtinId="4"/>
    <cellStyle name="Normal" xfId="0" builtinId="0"/>
    <cellStyle name="Normal 4" xfId="4" xr:uid="{72BAAA02-DA0A-4DBE-9D81-AC43A5A69462}"/>
    <cellStyle name="Normal 7" xfId="3" xr:uid="{A20725B9-F4CD-41B2-BE21-138C31E1C5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inhk\OneDrive\C&#225;c%20d&#7921;%20&#225;n%20n&#259;m%202026\D&#7921;%20&#225;n%20&#273;&#432;&#7901;ng%20v&#224;o%20&#272;&#236;nh%20An%20Bi&#234;n\Ph&#432;&#417;ng%20&#225;n%20b&#7891;i%20th&#432;&#7901;ng,%20h&#7895;%20tr&#7907;,%20t&#225;i%20&#273;&#7883;nh%20c&#432;\Ph&#432;&#417;ng%20&#225;n%2029%20h&#7897;%2010-7-2026%20(%20ch&#7889;t%20c&#243;%20ngu&#7891;n%20g&#7889;c).xlsx" TargetMode="External"/><Relationship Id="rId1" Type="http://schemas.openxmlformats.org/officeDocument/2006/relationships/externalLinkPath" Target="file:///C:\Users\vinhk\OneDrive\C&#225;c%20d&#7921;%20&#225;n%20n&#259;m%202026\D&#7921;%20&#225;n%20&#273;&#432;&#7901;ng%20v&#224;o%20&#272;&#236;nh%20An%20Bi&#234;n\Ph&#432;&#417;ng%20&#225;n%20b&#7891;i%20th&#432;&#7901;ng,%20h&#7895;%20tr&#7907;,%20t&#225;i%20&#273;&#7883;nh%20c&#432;\Ph&#432;&#417;ng%20&#225;n%2029%20h&#7897;%2010-7-2026%20(%20ch&#7889;t%20c&#243;%20ngu&#7891;n%20g&#7889;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 chi tiết"/>
      <sheetName val="Sheet1"/>
      <sheetName val="THPA"/>
      <sheetName val="Theo dõi"/>
      <sheetName val="TĐC"/>
      <sheetName val="Nguồn gốc"/>
    </sheetNames>
    <sheetDataSet>
      <sheetData sheetId="0">
        <row r="12">
          <cell r="H12">
            <v>2348500000</v>
          </cell>
        </row>
        <row r="13">
          <cell r="D13">
            <v>61</v>
          </cell>
        </row>
        <row r="18">
          <cell r="H18">
            <v>2557327206.6772809</v>
          </cell>
        </row>
        <row r="199">
          <cell r="H199">
            <v>2820000</v>
          </cell>
        </row>
        <row r="201">
          <cell r="H201">
            <v>14000000</v>
          </cell>
        </row>
        <row r="204">
          <cell r="H204">
            <v>4922647206.6772804</v>
          </cell>
        </row>
        <row r="215">
          <cell r="H215">
            <v>3113000000</v>
          </cell>
        </row>
        <row r="216">
          <cell r="D216">
            <v>28.3</v>
          </cell>
        </row>
        <row r="221">
          <cell r="H221">
            <v>1380328740.2366502</v>
          </cell>
        </row>
        <row r="386">
          <cell r="H386">
            <v>1140000</v>
          </cell>
        </row>
        <row r="388">
          <cell r="H388">
            <v>14000000</v>
          </cell>
        </row>
        <row r="391">
          <cell r="H391">
            <v>4508468740.2366505</v>
          </cell>
        </row>
        <row r="402">
          <cell r="H402">
            <v>1882650000</v>
          </cell>
        </row>
        <row r="403">
          <cell r="D403">
            <v>48.9</v>
          </cell>
        </row>
        <row r="408">
          <cell r="H408">
            <v>943878455.43059993</v>
          </cell>
        </row>
        <row r="512">
          <cell r="H512">
            <v>1860000</v>
          </cell>
        </row>
        <row r="514">
          <cell r="H514">
            <v>14000000</v>
          </cell>
        </row>
        <row r="517">
          <cell r="H517">
            <v>2842388455.4306002</v>
          </cell>
        </row>
        <row r="529">
          <cell r="H529">
            <v>1108800000</v>
          </cell>
        </row>
        <row r="530">
          <cell r="D530">
            <v>28.8</v>
          </cell>
        </row>
        <row r="535">
          <cell r="H535">
            <v>408031474.59424984</v>
          </cell>
        </row>
        <row r="602">
          <cell r="H602">
            <v>1200000</v>
          </cell>
        </row>
        <row r="606">
          <cell r="H606">
            <v>14000000</v>
          </cell>
        </row>
        <row r="608">
          <cell r="H608">
            <v>91200000</v>
          </cell>
        </row>
        <row r="613">
          <cell r="H613">
            <v>1623231474.5942497</v>
          </cell>
        </row>
        <row r="627">
          <cell r="D627">
            <v>79</v>
          </cell>
        </row>
        <row r="630">
          <cell r="H630">
            <v>865931284.53810203</v>
          </cell>
        </row>
        <row r="677">
          <cell r="H677">
            <v>865931284.53810203</v>
          </cell>
        </row>
        <row r="687">
          <cell r="H687">
            <v>3120000000</v>
          </cell>
        </row>
        <row r="688">
          <cell r="D688">
            <v>65</v>
          </cell>
        </row>
        <row r="693">
          <cell r="H693">
            <v>1959141056.7732201</v>
          </cell>
        </row>
        <row r="811">
          <cell r="H811">
            <v>600000</v>
          </cell>
        </row>
        <row r="814">
          <cell r="H814">
            <v>14000000</v>
          </cell>
        </row>
        <row r="817">
          <cell r="H817">
            <v>5093741056.7732201</v>
          </cell>
        </row>
        <row r="830">
          <cell r="H830">
            <v>1147300000</v>
          </cell>
        </row>
        <row r="832">
          <cell r="D832">
            <v>29.8</v>
          </cell>
        </row>
        <row r="836">
          <cell r="H836">
            <v>822681292.28199995</v>
          </cell>
        </row>
        <row r="920">
          <cell r="H920">
            <v>450000</v>
          </cell>
        </row>
        <row r="924">
          <cell r="H924">
            <v>14000000</v>
          </cell>
        </row>
        <row r="926">
          <cell r="H926">
            <v>52700000</v>
          </cell>
        </row>
        <row r="931">
          <cell r="H931">
            <v>2037131292.2820001</v>
          </cell>
        </row>
        <row r="943">
          <cell r="H943">
            <v>1767150000</v>
          </cell>
        </row>
        <row r="945">
          <cell r="D945">
            <v>45.9</v>
          </cell>
        </row>
        <row r="949">
          <cell r="H949">
            <v>494330109.71490002</v>
          </cell>
        </row>
        <row r="1006">
          <cell r="H1006">
            <v>900000</v>
          </cell>
        </row>
        <row r="1009">
          <cell r="H1009">
            <v>14000000</v>
          </cell>
        </row>
        <row r="1012">
          <cell r="H1012">
            <v>2276380109.7149</v>
          </cell>
        </row>
        <row r="1025">
          <cell r="H1025">
            <v>541440000</v>
          </cell>
        </row>
        <row r="1031">
          <cell r="H1031">
            <v>813552700.12189996</v>
          </cell>
        </row>
        <row r="1106">
          <cell r="H1106">
            <v>900000</v>
          </cell>
        </row>
        <row r="1109">
          <cell r="H1109">
            <v>14000000</v>
          </cell>
        </row>
        <row r="1111">
          <cell r="H1111">
            <v>658560000</v>
          </cell>
        </row>
        <row r="1116">
          <cell r="H1116">
            <v>2028452700.1219001</v>
          </cell>
        </row>
        <row r="1127">
          <cell r="H1127">
            <v>695040000.00000012</v>
          </cell>
        </row>
        <row r="1129">
          <cell r="D1129">
            <v>18.100000000000001</v>
          </cell>
        </row>
        <row r="1134">
          <cell r="H1134">
            <v>514727639.93042499</v>
          </cell>
        </row>
        <row r="1229">
          <cell r="H1229">
            <v>750000</v>
          </cell>
        </row>
        <row r="1232">
          <cell r="H1232">
            <v>14000000</v>
          </cell>
        </row>
        <row r="1234">
          <cell r="H1234">
            <v>504960000</v>
          </cell>
        </row>
        <row r="1239">
          <cell r="H1239">
            <v>1729477639.9304252</v>
          </cell>
        </row>
        <row r="1250">
          <cell r="H1250">
            <v>847000000</v>
          </cell>
        </row>
        <row r="1252">
          <cell r="D1252">
            <v>22</v>
          </cell>
        </row>
        <row r="1256">
          <cell r="H1256">
            <v>251738700.97306663</v>
          </cell>
        </row>
        <row r="1300">
          <cell r="H1300">
            <v>14000000</v>
          </cell>
        </row>
        <row r="1302">
          <cell r="H1302">
            <v>353000000</v>
          </cell>
        </row>
        <row r="1307">
          <cell r="H1307">
            <v>1465738700.9730666</v>
          </cell>
        </row>
        <row r="1320">
          <cell r="D1320">
            <v>34.700000000000003</v>
          </cell>
        </row>
        <row r="1324">
          <cell r="H1324">
            <v>1118147674.5404</v>
          </cell>
        </row>
        <row r="1446">
          <cell r="H1446">
            <v>1500000</v>
          </cell>
        </row>
        <row r="1448">
          <cell r="H1448">
            <v>14000000</v>
          </cell>
        </row>
        <row r="1451">
          <cell r="H1451">
            <v>2799247674.5404005</v>
          </cell>
        </row>
        <row r="1462">
          <cell r="H1462">
            <v>4126999999.9999995</v>
          </cell>
        </row>
        <row r="1464">
          <cell r="D1464">
            <v>53.3</v>
          </cell>
        </row>
        <row r="1470">
          <cell r="H1470">
            <v>4044928041.3979993</v>
          </cell>
        </row>
        <row r="1688">
          <cell r="H1688">
            <v>900000</v>
          </cell>
        </row>
        <row r="1690">
          <cell r="H1690">
            <v>10000000</v>
          </cell>
        </row>
        <row r="1693">
          <cell r="H1693">
            <v>8182828041.3979988</v>
          </cell>
        </row>
        <row r="1704">
          <cell r="H1704">
            <v>4145240000</v>
          </cell>
        </row>
        <row r="1706">
          <cell r="D1706">
            <v>60.8</v>
          </cell>
        </row>
        <row r="1717">
          <cell r="H1717">
            <v>704250158.66409993</v>
          </cell>
        </row>
        <row r="1832">
          <cell r="H1832">
            <v>535150000</v>
          </cell>
        </row>
        <row r="1834">
          <cell r="D1834">
            <v>13.9</v>
          </cell>
        </row>
        <row r="1838">
          <cell r="H1838">
            <v>266966872.99020007</v>
          </cell>
        </row>
        <row r="1899">
          <cell r="H1899">
            <v>14000000</v>
          </cell>
        </row>
        <row r="1901">
          <cell r="H1901">
            <v>664850000</v>
          </cell>
        </row>
        <row r="1906">
          <cell r="H1906">
            <v>1717734229.1902001</v>
          </cell>
        </row>
        <row r="1917">
          <cell r="H1917">
            <v>1698240000.0000002</v>
          </cell>
        </row>
        <row r="1919">
          <cell r="D1919">
            <v>35.380000000000003</v>
          </cell>
        </row>
        <row r="1923">
          <cell r="H1923">
            <v>602225978.75286686</v>
          </cell>
        </row>
        <row r="2030">
          <cell r="H2030">
            <v>720000</v>
          </cell>
        </row>
        <row r="2032">
          <cell r="H2032">
            <v>10000000</v>
          </cell>
        </row>
        <row r="2035">
          <cell r="H2035">
            <v>2311185978.7528672</v>
          </cell>
        </row>
        <row r="2046">
          <cell r="H2046">
            <v>1528450000</v>
          </cell>
        </row>
        <row r="2048">
          <cell r="D2048">
            <v>39.700000000000003</v>
          </cell>
        </row>
        <row r="2052">
          <cell r="H2052">
            <v>485921682.35540003</v>
          </cell>
        </row>
        <row r="2101">
          <cell r="H2101">
            <v>10000000</v>
          </cell>
        </row>
        <row r="2104">
          <cell r="H2104">
            <v>2024371682.3554001</v>
          </cell>
        </row>
        <row r="2115">
          <cell r="H2115">
            <v>407040000</v>
          </cell>
        </row>
        <row r="2117">
          <cell r="D2117">
            <v>10.6</v>
          </cell>
        </row>
        <row r="2122">
          <cell r="H2122">
            <v>478372629.17239994</v>
          </cell>
        </row>
        <row r="2196">
          <cell r="H2196">
            <v>450000</v>
          </cell>
        </row>
        <row r="2199">
          <cell r="H2199">
            <v>14000000</v>
          </cell>
        </row>
        <row r="2201">
          <cell r="H2201">
            <v>792960000</v>
          </cell>
        </row>
        <row r="2206">
          <cell r="H2206">
            <v>1692822629.1724</v>
          </cell>
        </row>
        <row r="2217">
          <cell r="H2217">
            <v>3744000000</v>
          </cell>
        </row>
        <row r="2219">
          <cell r="D2219">
            <v>78</v>
          </cell>
        </row>
        <row r="2223">
          <cell r="H2223">
            <v>1218179461.6898003</v>
          </cell>
        </row>
        <row r="2315">
          <cell r="H2315">
            <v>360000</v>
          </cell>
        </row>
        <row r="2317">
          <cell r="H2317">
            <v>14000000</v>
          </cell>
        </row>
        <row r="2320">
          <cell r="H2320">
            <v>4976539461.6898003</v>
          </cell>
        </row>
        <row r="2331">
          <cell r="H2331">
            <v>1389850000</v>
          </cell>
        </row>
        <row r="2333">
          <cell r="D2333">
            <v>36.1</v>
          </cell>
        </row>
        <row r="2337">
          <cell r="H2337">
            <v>1109444078.654</v>
          </cell>
        </row>
        <row r="2466">
          <cell r="H2466">
            <v>14000000</v>
          </cell>
        </row>
        <row r="2469">
          <cell r="H2469">
            <v>2513294078.6540003</v>
          </cell>
        </row>
        <row r="2480">
          <cell r="H2480">
            <v>1263360000</v>
          </cell>
        </row>
        <row r="2482">
          <cell r="D2482">
            <v>37.6</v>
          </cell>
        </row>
        <row r="2486">
          <cell r="H2486">
            <v>328948761.67219996</v>
          </cell>
        </row>
        <row r="2532">
          <cell r="H2532">
            <v>14000000</v>
          </cell>
        </row>
        <row r="2535">
          <cell r="H2535">
            <v>1606308761.6722</v>
          </cell>
        </row>
        <row r="2546">
          <cell r="H2546">
            <v>515700000.00000006</v>
          </cell>
        </row>
        <row r="2548">
          <cell r="D2548">
            <v>19.100000000000001</v>
          </cell>
        </row>
        <row r="2552">
          <cell r="H2552">
            <v>279904947.58495009</v>
          </cell>
        </row>
        <row r="2591">
          <cell r="H2591">
            <v>90000</v>
          </cell>
        </row>
        <row r="2594">
          <cell r="H2594">
            <v>14000000</v>
          </cell>
        </row>
        <row r="2596">
          <cell r="H2596">
            <v>684300000</v>
          </cell>
        </row>
        <row r="2601">
          <cell r="H2601">
            <v>1493994947.58495</v>
          </cell>
        </row>
        <row r="2612">
          <cell r="H2612">
            <v>789250000</v>
          </cell>
        </row>
        <row r="2614">
          <cell r="D2614">
            <v>20.5</v>
          </cell>
        </row>
        <row r="2618">
          <cell r="H2618">
            <v>265956038.47650003</v>
          </cell>
        </row>
        <row r="2669">
          <cell r="H2669">
            <v>14000000</v>
          </cell>
        </row>
        <row r="2671">
          <cell r="H2671">
            <v>410750000</v>
          </cell>
        </row>
        <row r="2676">
          <cell r="H2676">
            <v>1479956038.4765</v>
          </cell>
        </row>
        <row r="2687">
          <cell r="H2687">
            <v>0</v>
          </cell>
        </row>
        <row r="2689">
          <cell r="D2689">
            <v>3.1</v>
          </cell>
        </row>
        <row r="2693">
          <cell r="H2693">
            <v>9076089.9600000009</v>
          </cell>
        </row>
        <row r="2705">
          <cell r="H2705">
            <v>0</v>
          </cell>
        </row>
        <row r="2706">
          <cell r="H2706">
            <v>9076089.9600000009</v>
          </cell>
        </row>
        <row r="2717">
          <cell r="H2717">
            <v>2286900000</v>
          </cell>
        </row>
        <row r="2719">
          <cell r="D2719">
            <v>59.4</v>
          </cell>
        </row>
        <row r="2723">
          <cell r="H2723">
            <v>1266927988.8457</v>
          </cell>
        </row>
        <row r="2846">
          <cell r="H2846">
            <v>900000</v>
          </cell>
        </row>
        <row r="2848">
          <cell r="H2848">
            <v>14000000</v>
          </cell>
        </row>
        <row r="2851">
          <cell r="H2851">
            <v>3568727988.8457003</v>
          </cell>
        </row>
        <row r="2864">
          <cell r="H2864">
            <v>2005850000</v>
          </cell>
        </row>
        <row r="2866">
          <cell r="D2866">
            <v>52.1</v>
          </cell>
        </row>
        <row r="2870">
          <cell r="H2870">
            <v>601594820.80551982</v>
          </cell>
        </row>
        <row r="2947">
          <cell r="H2947">
            <v>660000</v>
          </cell>
        </row>
        <row r="2949">
          <cell r="H2949">
            <v>14000000</v>
          </cell>
        </row>
        <row r="2952">
          <cell r="H2952">
            <v>2622104820.8055201</v>
          </cell>
        </row>
        <row r="2965">
          <cell r="H2965">
            <v>954800000</v>
          </cell>
        </row>
        <row r="2967">
          <cell r="D2967">
            <v>24.8</v>
          </cell>
        </row>
        <row r="2971">
          <cell r="H2971">
            <v>590833978.53440011</v>
          </cell>
        </row>
        <row r="3044">
          <cell r="H3044">
            <v>960000</v>
          </cell>
        </row>
        <row r="3047">
          <cell r="H3047">
            <v>14000000</v>
          </cell>
        </row>
        <row r="3049">
          <cell r="H3049">
            <v>245200000</v>
          </cell>
        </row>
        <row r="3054">
          <cell r="H3054">
            <v>1805793978.5344</v>
          </cell>
        </row>
        <row r="3065">
          <cell r="H3065">
            <v>4525400000</v>
          </cell>
        </row>
        <row r="3067">
          <cell r="D3067">
            <v>29.5</v>
          </cell>
        </row>
        <row r="3074">
          <cell r="H3074">
            <v>2355160037.7119861</v>
          </cell>
        </row>
        <row r="3257">
          <cell r="H3257">
            <v>3180000</v>
          </cell>
        </row>
        <row r="3260">
          <cell r="H3260">
            <v>14000000</v>
          </cell>
        </row>
        <row r="3263">
          <cell r="H3263">
            <v>6897740037.7119865</v>
          </cell>
        </row>
        <row r="3276">
          <cell r="H3276">
            <v>0</v>
          </cell>
        </row>
        <row r="3282">
          <cell r="H3282">
            <v>14161999.720000001</v>
          </cell>
        </row>
        <row r="3298">
          <cell r="H3298">
            <v>0</v>
          </cell>
        </row>
        <row r="3299">
          <cell r="H3299">
            <v>0</v>
          </cell>
        </row>
        <row r="3300">
          <cell r="H3300">
            <v>14161999.720000001</v>
          </cell>
        </row>
        <row r="3313">
          <cell r="H3313">
            <v>0</v>
          </cell>
        </row>
        <row r="3319">
          <cell r="H3319">
            <v>0</v>
          </cell>
        </row>
        <row r="3454">
          <cell r="H3454">
            <v>0</v>
          </cell>
        </row>
        <row r="3455">
          <cell r="H3455">
            <v>0</v>
          </cell>
        </row>
        <row r="3456">
          <cell r="H3456">
            <v>0</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6DD59-0A63-44F4-97C8-C7C6FFC4EB73}">
  <dimension ref="A1:M38"/>
  <sheetViews>
    <sheetView tabSelected="1" workbookViewId="0">
      <selection activeCell="G10" sqref="G10"/>
    </sheetView>
  </sheetViews>
  <sheetFormatPr defaultRowHeight="15" x14ac:dyDescent="0.25"/>
  <cols>
    <col min="1" max="1" width="5.7109375" customWidth="1"/>
    <col min="2" max="2" width="21.7109375" customWidth="1"/>
    <col min="3" max="3" width="15.140625" customWidth="1"/>
    <col min="4" max="4" width="10" customWidth="1"/>
    <col min="5" max="5" width="10.28515625" customWidth="1"/>
    <col min="6" max="6" width="10.5703125" customWidth="1"/>
    <col min="7" max="7" width="15.28515625" customWidth="1"/>
    <col min="8" max="8" width="15.5703125" customWidth="1"/>
    <col min="9" max="9" width="12.85546875" customWidth="1"/>
    <col min="10" max="10" width="15" customWidth="1"/>
    <col min="11" max="11" width="14.42578125" customWidth="1"/>
    <col min="12" max="12" width="16.5703125" customWidth="1"/>
    <col min="13" max="13" width="15.42578125" customWidth="1"/>
  </cols>
  <sheetData>
    <row r="1" spans="1:13" ht="67.5" customHeight="1" x14ac:dyDescent="0.25">
      <c r="A1" s="51" t="s">
        <v>0</v>
      </c>
      <c r="B1" s="51"/>
      <c r="C1" s="51"/>
      <c r="D1" s="51"/>
      <c r="E1" s="51"/>
      <c r="F1" s="51"/>
      <c r="G1" s="51"/>
      <c r="H1" s="51"/>
      <c r="I1" s="51"/>
      <c r="J1" s="51"/>
      <c r="K1" s="51"/>
      <c r="L1" s="51"/>
      <c r="M1" s="51"/>
    </row>
    <row r="2" spans="1:13" x14ac:dyDescent="0.25">
      <c r="A2" s="47" t="s">
        <v>1</v>
      </c>
      <c r="B2" s="47" t="s">
        <v>2</v>
      </c>
      <c r="C2" s="47" t="s">
        <v>3</v>
      </c>
      <c r="D2" s="47" t="s">
        <v>4</v>
      </c>
      <c r="E2" s="52" t="s">
        <v>5</v>
      </c>
      <c r="F2" s="53" t="s">
        <v>6</v>
      </c>
      <c r="G2" s="54" t="s">
        <v>7</v>
      </c>
      <c r="H2" s="47" t="s">
        <v>8</v>
      </c>
      <c r="I2" s="47" t="s">
        <v>9</v>
      </c>
      <c r="J2" s="47" t="s">
        <v>10</v>
      </c>
      <c r="K2" s="48" t="s">
        <v>11</v>
      </c>
      <c r="L2" s="47" t="s">
        <v>12</v>
      </c>
      <c r="M2" s="47" t="s">
        <v>13</v>
      </c>
    </row>
    <row r="3" spans="1:13" ht="58.5" customHeight="1" x14ac:dyDescent="0.25">
      <c r="A3" s="47"/>
      <c r="B3" s="47"/>
      <c r="C3" s="47"/>
      <c r="D3" s="47"/>
      <c r="E3" s="52"/>
      <c r="F3" s="53"/>
      <c r="G3" s="54"/>
      <c r="H3" s="47"/>
      <c r="I3" s="47"/>
      <c r="J3" s="47"/>
      <c r="K3" s="49"/>
      <c r="L3" s="47"/>
      <c r="M3" s="47"/>
    </row>
    <row r="4" spans="1:13" x14ac:dyDescent="0.25">
      <c r="A4" s="2">
        <v>1</v>
      </c>
      <c r="B4" s="2">
        <v>2</v>
      </c>
      <c r="C4" s="2">
        <v>3</v>
      </c>
      <c r="D4" s="2">
        <v>4</v>
      </c>
      <c r="E4" s="2">
        <v>5</v>
      </c>
      <c r="F4" s="2">
        <v>6</v>
      </c>
      <c r="G4" s="2">
        <v>7</v>
      </c>
      <c r="H4" s="2">
        <v>8</v>
      </c>
      <c r="I4" s="2">
        <v>9</v>
      </c>
      <c r="J4" s="2">
        <v>10</v>
      </c>
      <c r="K4" s="2">
        <v>11</v>
      </c>
      <c r="L4" s="2">
        <v>12</v>
      </c>
      <c r="M4" s="2">
        <v>13</v>
      </c>
    </row>
    <row r="5" spans="1:13" ht="30" x14ac:dyDescent="0.25">
      <c r="A5" s="3">
        <v>1</v>
      </c>
      <c r="B5" s="4" t="s">
        <v>14</v>
      </c>
      <c r="C5" s="5" t="s">
        <v>15</v>
      </c>
      <c r="D5" s="6" t="s">
        <v>16</v>
      </c>
      <c r="E5" s="7">
        <v>30.7</v>
      </c>
      <c r="F5" s="7">
        <f>'[1]PA chi tiết'!D3067</f>
        <v>29.5</v>
      </c>
      <c r="G5" s="8">
        <f>'[1]PA chi tiết'!H3065</f>
        <v>4525400000</v>
      </c>
      <c r="H5" s="8">
        <f>'[1]PA chi tiết'!H3074</f>
        <v>2355160037.7119861</v>
      </c>
      <c r="I5" s="8">
        <f>'[1]PA chi tiết'!H3257</f>
        <v>3180000</v>
      </c>
      <c r="J5" s="8">
        <f>'[1]PA chi tiết'!H3260</f>
        <v>14000000</v>
      </c>
      <c r="K5" s="8">
        <v>0</v>
      </c>
      <c r="L5" s="8">
        <f>'[1]PA chi tiết'!H3263</f>
        <v>6897740037.7119865</v>
      </c>
      <c r="M5" s="9">
        <v>1</v>
      </c>
    </row>
    <row r="6" spans="1:13" ht="45" x14ac:dyDescent="0.25">
      <c r="A6" s="10">
        <v>2</v>
      </c>
      <c r="B6" s="11" t="s">
        <v>17</v>
      </c>
      <c r="C6" s="12" t="s">
        <v>18</v>
      </c>
      <c r="D6" s="13" t="s">
        <v>19</v>
      </c>
      <c r="E6" s="14">
        <v>67.900000000000006</v>
      </c>
      <c r="F6" s="14">
        <f>'[1]PA chi tiết'!D1706</f>
        <v>60.8</v>
      </c>
      <c r="G6" s="15">
        <f>'[1]PA chi tiết'!H1704</f>
        <v>4145240000</v>
      </c>
      <c r="H6" s="15">
        <f>'[1]PA chi tiết'!H1717</f>
        <v>704250158.66409993</v>
      </c>
      <c r="I6" s="15">
        <v>0</v>
      </c>
      <c r="J6" s="15">
        <v>14000000</v>
      </c>
      <c r="K6" s="15">
        <v>0</v>
      </c>
      <c r="L6" s="15">
        <f>G6+H6+I6+J6</f>
        <v>4863490158.6640997</v>
      </c>
      <c r="M6" s="16">
        <v>1</v>
      </c>
    </row>
    <row r="7" spans="1:13" ht="30" x14ac:dyDescent="0.25">
      <c r="A7" s="17">
        <v>3</v>
      </c>
      <c r="B7" s="11" t="s">
        <v>20</v>
      </c>
      <c r="C7" s="12" t="s">
        <v>21</v>
      </c>
      <c r="D7" s="13" t="s">
        <v>22</v>
      </c>
      <c r="E7" s="14">
        <v>30.3</v>
      </c>
      <c r="F7" s="14">
        <f>'[1]PA chi tiết'!D216</f>
        <v>28.3</v>
      </c>
      <c r="G7" s="15">
        <f>'[1]PA chi tiết'!H215</f>
        <v>3113000000</v>
      </c>
      <c r="H7" s="15">
        <f>'[1]PA chi tiết'!H221</f>
        <v>1380328740.2366502</v>
      </c>
      <c r="I7" s="15">
        <f>'[1]PA chi tiết'!H386</f>
        <v>1140000</v>
      </c>
      <c r="J7" s="15">
        <f>'[1]PA chi tiết'!H388</f>
        <v>14000000</v>
      </c>
      <c r="K7" s="15">
        <v>0</v>
      </c>
      <c r="L7" s="15">
        <f>'[1]PA chi tiết'!H391</f>
        <v>4508468740.2366505</v>
      </c>
      <c r="M7" s="16">
        <v>1</v>
      </c>
    </row>
    <row r="8" spans="1:13" ht="45" x14ac:dyDescent="0.25">
      <c r="A8" s="10">
        <v>4</v>
      </c>
      <c r="B8" s="11" t="s">
        <v>23</v>
      </c>
      <c r="C8" s="12" t="s">
        <v>24</v>
      </c>
      <c r="D8" s="13" t="s">
        <v>25</v>
      </c>
      <c r="E8" s="14">
        <f>'[1]PA chi tiết'!D1464</f>
        <v>53.3</v>
      </c>
      <c r="F8" s="14">
        <f>'[1]PA chi tiết'!D1464</f>
        <v>53.3</v>
      </c>
      <c r="G8" s="15">
        <f>'[1]PA chi tiết'!H1462</f>
        <v>4126999999.9999995</v>
      </c>
      <c r="H8" s="15">
        <f>'[1]PA chi tiết'!H1470</f>
        <v>4044928041.3979993</v>
      </c>
      <c r="I8" s="15">
        <f>'[1]PA chi tiết'!H1688</f>
        <v>900000</v>
      </c>
      <c r="J8" s="15">
        <f>'[1]PA chi tiết'!H1690</f>
        <v>10000000</v>
      </c>
      <c r="K8" s="15">
        <v>0</v>
      </c>
      <c r="L8" s="15">
        <f>'[1]PA chi tiết'!H1693</f>
        <v>8182828041.3979988</v>
      </c>
      <c r="M8" s="16"/>
    </row>
    <row r="9" spans="1:13" ht="60" x14ac:dyDescent="0.25">
      <c r="A9" s="17">
        <v>5</v>
      </c>
      <c r="B9" s="11" t="s">
        <v>26</v>
      </c>
      <c r="C9" s="12" t="s">
        <v>27</v>
      </c>
      <c r="D9" s="13" t="s">
        <v>28</v>
      </c>
      <c r="E9" s="14">
        <v>67.3</v>
      </c>
      <c r="F9" s="14">
        <f>'[1]PA chi tiết'!D688</f>
        <v>65</v>
      </c>
      <c r="G9" s="15">
        <f>'[1]PA chi tiết'!H687</f>
        <v>3120000000</v>
      </c>
      <c r="H9" s="15">
        <f>'[1]PA chi tiết'!H693</f>
        <v>1959141056.7732201</v>
      </c>
      <c r="I9" s="15">
        <f>'[1]PA chi tiết'!H811</f>
        <v>600000</v>
      </c>
      <c r="J9" s="15">
        <f>'[1]PA chi tiết'!H814</f>
        <v>14000000</v>
      </c>
      <c r="K9" s="15">
        <v>0</v>
      </c>
      <c r="L9" s="15">
        <f>'[1]PA chi tiết'!H817</f>
        <v>5093741056.7732201</v>
      </c>
      <c r="M9" s="16">
        <v>1</v>
      </c>
    </row>
    <row r="10" spans="1:13" ht="30" x14ac:dyDescent="0.25">
      <c r="A10" s="10">
        <v>6</v>
      </c>
      <c r="B10" s="11" t="s">
        <v>29</v>
      </c>
      <c r="C10" s="12" t="s">
        <v>30</v>
      </c>
      <c r="D10" s="13" t="s">
        <v>31</v>
      </c>
      <c r="E10" s="14">
        <v>78.400000000000006</v>
      </c>
      <c r="F10" s="14">
        <f>'[1]PA chi tiết'!D2219</f>
        <v>78</v>
      </c>
      <c r="G10" s="15">
        <f>'[1]PA chi tiết'!H2217</f>
        <v>3744000000</v>
      </c>
      <c r="H10" s="15">
        <f>'[1]PA chi tiết'!H2223</f>
        <v>1218179461.6898003</v>
      </c>
      <c r="I10" s="15">
        <f>'[1]PA chi tiết'!H2315</f>
        <v>360000</v>
      </c>
      <c r="J10" s="15">
        <f>'[1]PA chi tiết'!H2317</f>
        <v>14000000</v>
      </c>
      <c r="K10" s="15">
        <v>0</v>
      </c>
      <c r="L10" s="15">
        <f>'[1]PA chi tiết'!H2320</f>
        <v>4976539461.6898003</v>
      </c>
      <c r="M10" s="16">
        <v>1</v>
      </c>
    </row>
    <row r="11" spans="1:13" ht="45" x14ac:dyDescent="0.25">
      <c r="A11" s="17">
        <v>7</v>
      </c>
      <c r="B11" s="11" t="s">
        <v>32</v>
      </c>
      <c r="C11" s="12" t="s">
        <v>33</v>
      </c>
      <c r="D11" s="13" t="s">
        <v>34</v>
      </c>
      <c r="E11" s="50">
        <v>45.6</v>
      </c>
      <c r="F11" s="50">
        <f>'[1]PA chi tiết'!D2482</f>
        <v>37.6</v>
      </c>
      <c r="G11" s="15">
        <f>'[1]PA chi tiết'!H2480</f>
        <v>1263360000</v>
      </c>
      <c r="H11" s="15">
        <f>'[1]PA chi tiết'!H2486</f>
        <v>328948761.67219996</v>
      </c>
      <c r="I11" s="15">
        <f>'[1]PA chi tiết'!H2531</f>
        <v>0</v>
      </c>
      <c r="J11" s="15">
        <f>'[1]PA chi tiết'!H2532</f>
        <v>14000000</v>
      </c>
      <c r="K11" s="18"/>
      <c r="L11" s="15">
        <f>'[1]PA chi tiết'!H2535</f>
        <v>1606308761.6722</v>
      </c>
      <c r="M11" s="16">
        <v>1</v>
      </c>
    </row>
    <row r="12" spans="1:13" ht="45" x14ac:dyDescent="0.25">
      <c r="A12" s="10">
        <v>8</v>
      </c>
      <c r="B12" s="11" t="s">
        <v>35</v>
      </c>
      <c r="C12" s="12" t="s">
        <v>33</v>
      </c>
      <c r="D12" s="13" t="s">
        <v>34</v>
      </c>
      <c r="E12" s="50"/>
      <c r="F12" s="50"/>
      <c r="G12" s="15">
        <f>'[1]PA chi tiết'!H1025</f>
        <v>541440000</v>
      </c>
      <c r="H12" s="15">
        <f>'[1]PA chi tiết'!H1031</f>
        <v>813552700.12189996</v>
      </c>
      <c r="I12" s="15">
        <f>'[1]PA chi tiết'!H1106</f>
        <v>900000</v>
      </c>
      <c r="J12" s="15">
        <f>'[1]PA chi tiết'!H1109</f>
        <v>14000000</v>
      </c>
      <c r="K12" s="18"/>
      <c r="L12" s="15">
        <f>'[1]PA chi tiết'!H1116</f>
        <v>2028452700.1219001</v>
      </c>
      <c r="M12" s="16">
        <v>1</v>
      </c>
    </row>
    <row r="13" spans="1:13" ht="45" x14ac:dyDescent="0.25">
      <c r="A13" s="17">
        <v>9</v>
      </c>
      <c r="B13" s="11" t="s">
        <v>36</v>
      </c>
      <c r="C13" s="12" t="s">
        <v>37</v>
      </c>
      <c r="D13" s="13" t="s">
        <v>38</v>
      </c>
      <c r="E13" s="14">
        <v>46.9</v>
      </c>
      <c r="F13" s="14">
        <f>'[1]PA chi tiết'!D1320</f>
        <v>34.700000000000003</v>
      </c>
      <c r="G13" s="15">
        <f>F13*48000000</f>
        <v>1665600000.0000002</v>
      </c>
      <c r="H13" s="15">
        <f>'[1]PA chi tiết'!H1324</f>
        <v>1118147674.5404</v>
      </c>
      <c r="I13" s="15">
        <f>'[1]PA chi tiết'!H1446</f>
        <v>1500000</v>
      </c>
      <c r="J13" s="15">
        <f>'[1]PA chi tiết'!H1448</f>
        <v>14000000</v>
      </c>
      <c r="K13" s="15">
        <f>'[1]PA chi tiết'!H1111</f>
        <v>658560000</v>
      </c>
      <c r="L13" s="15">
        <f>'[1]PA chi tiết'!H1451</f>
        <v>2799247674.5404005</v>
      </c>
      <c r="M13" s="16">
        <v>1</v>
      </c>
    </row>
    <row r="14" spans="1:13" ht="30" x14ac:dyDescent="0.25">
      <c r="A14" s="10">
        <v>10</v>
      </c>
      <c r="B14" s="11" t="s">
        <v>39</v>
      </c>
      <c r="C14" s="12" t="s">
        <v>40</v>
      </c>
      <c r="D14" s="13" t="s">
        <v>41</v>
      </c>
      <c r="E14" s="14">
        <v>14</v>
      </c>
      <c r="F14" s="14">
        <f>'[1]PA chi tiết'!D2117</f>
        <v>10.6</v>
      </c>
      <c r="G14" s="15">
        <f>'[1]PA chi tiết'!H2115</f>
        <v>407040000</v>
      </c>
      <c r="H14" s="15">
        <f>'[1]PA chi tiết'!H2122</f>
        <v>478372629.17239994</v>
      </c>
      <c r="I14" s="15">
        <f>'[1]PA chi tiết'!H2196</f>
        <v>450000</v>
      </c>
      <c r="J14" s="15">
        <f>'[1]PA chi tiết'!H2199</f>
        <v>14000000</v>
      </c>
      <c r="K14" s="15">
        <f>'[1]PA chi tiết'!H2201</f>
        <v>792960000</v>
      </c>
      <c r="L14" s="15">
        <f>'[1]PA chi tiết'!H2206</f>
        <v>1692822629.1724</v>
      </c>
      <c r="M14" s="16">
        <v>1</v>
      </c>
    </row>
    <row r="15" spans="1:13" ht="30" x14ac:dyDescent="0.25">
      <c r="A15" s="17">
        <v>11</v>
      </c>
      <c r="B15" s="11" t="s">
        <v>42</v>
      </c>
      <c r="C15" s="12" t="s">
        <v>33</v>
      </c>
      <c r="D15" s="13" t="s">
        <v>43</v>
      </c>
      <c r="E15" s="14">
        <v>18.100000000000001</v>
      </c>
      <c r="F15" s="14">
        <f>'[1]PA chi tiết'!D1129</f>
        <v>18.100000000000001</v>
      </c>
      <c r="G15" s="15">
        <f>'[1]PA chi tiết'!H1127</f>
        <v>695040000.00000012</v>
      </c>
      <c r="H15" s="15">
        <f>'[1]PA chi tiết'!H1134</f>
        <v>514727639.93042499</v>
      </c>
      <c r="I15" s="15">
        <f>'[1]PA chi tiết'!H1229</f>
        <v>750000</v>
      </c>
      <c r="J15" s="15">
        <f>'[1]PA chi tiết'!H1232</f>
        <v>14000000</v>
      </c>
      <c r="K15" s="15">
        <f>'[1]PA chi tiết'!H1234</f>
        <v>504960000</v>
      </c>
      <c r="L15" s="15">
        <f>'[1]PA chi tiết'!H1239</f>
        <v>1729477639.9304252</v>
      </c>
      <c r="M15" s="16">
        <v>1</v>
      </c>
    </row>
    <row r="16" spans="1:13" ht="30" x14ac:dyDescent="0.25">
      <c r="A16" s="10">
        <v>12</v>
      </c>
      <c r="B16" s="11" t="s">
        <v>44</v>
      </c>
      <c r="C16" s="12" t="s">
        <v>45</v>
      </c>
      <c r="D16" s="13" t="s">
        <v>46</v>
      </c>
      <c r="E16" s="14">
        <v>37.799999999999997</v>
      </c>
      <c r="F16" s="14">
        <f>'[1]PA chi tiết'!D1919</f>
        <v>35.380000000000003</v>
      </c>
      <c r="G16" s="15">
        <f>'[1]PA chi tiết'!H1917</f>
        <v>1698240000.0000002</v>
      </c>
      <c r="H16" s="15">
        <f>'[1]PA chi tiết'!H1923</f>
        <v>602225978.75286686</v>
      </c>
      <c r="I16" s="15">
        <f>'[1]PA chi tiết'!H2030</f>
        <v>720000</v>
      </c>
      <c r="J16" s="15">
        <f>'[1]PA chi tiết'!H2032</f>
        <v>10000000</v>
      </c>
      <c r="K16" s="15">
        <v>0</v>
      </c>
      <c r="L16" s="15">
        <f>'[1]PA chi tiết'!H2035</f>
        <v>2311185978.7528672</v>
      </c>
      <c r="M16" s="16"/>
    </row>
    <row r="17" spans="1:13" ht="45" x14ac:dyDescent="0.25">
      <c r="A17" s="17">
        <v>13</v>
      </c>
      <c r="B17" s="11" t="s">
        <v>47</v>
      </c>
      <c r="C17" s="12" t="s">
        <v>48</v>
      </c>
      <c r="D17" s="13" t="s">
        <v>49</v>
      </c>
      <c r="E17" s="14">
        <v>13.9</v>
      </c>
      <c r="F17" s="14">
        <f>'[1]PA chi tiết'!D1834</f>
        <v>13.9</v>
      </c>
      <c r="G17" s="15">
        <f>'[1]PA chi tiết'!H1832</f>
        <v>535150000</v>
      </c>
      <c r="H17" s="15">
        <f>'[1]PA chi tiết'!H1838</f>
        <v>266966872.99020007</v>
      </c>
      <c r="I17" s="15">
        <f>'[1]PA chi tiết'!H1897</f>
        <v>0</v>
      </c>
      <c r="J17" s="15">
        <f>'[1]PA chi tiết'!H1899</f>
        <v>14000000</v>
      </c>
      <c r="K17" s="15">
        <f>'[1]PA chi tiết'!H1901</f>
        <v>664850000</v>
      </c>
      <c r="L17" s="15">
        <f>'[1]PA chi tiết'!H1906</f>
        <v>1717734229.1902001</v>
      </c>
      <c r="M17" s="16">
        <v>1</v>
      </c>
    </row>
    <row r="18" spans="1:13" ht="30" x14ac:dyDescent="0.25">
      <c r="A18" s="10">
        <v>14</v>
      </c>
      <c r="B18" s="11" t="s">
        <v>50</v>
      </c>
      <c r="C18" s="12" t="s">
        <v>51</v>
      </c>
      <c r="D18" s="13" t="s">
        <v>52</v>
      </c>
      <c r="E18" s="14">
        <v>48.3</v>
      </c>
      <c r="F18" s="14">
        <f>'[1]PA chi tiết'!D945</f>
        <v>45.9</v>
      </c>
      <c r="G18" s="15">
        <f>'[1]PA chi tiết'!H943</f>
        <v>1767150000</v>
      </c>
      <c r="H18" s="15">
        <f>'[1]PA chi tiết'!H949</f>
        <v>494330109.71490002</v>
      </c>
      <c r="I18" s="15">
        <f>'[1]PA chi tiết'!H1006</f>
        <v>900000</v>
      </c>
      <c r="J18" s="15">
        <f>'[1]PA chi tiết'!H1009</f>
        <v>14000000</v>
      </c>
      <c r="K18" s="15">
        <v>0</v>
      </c>
      <c r="L18" s="15">
        <f>'[1]PA chi tiết'!H1012</f>
        <v>2276380109.7149</v>
      </c>
      <c r="M18" s="16">
        <v>1</v>
      </c>
    </row>
    <row r="19" spans="1:13" ht="30" x14ac:dyDescent="0.25">
      <c r="A19" s="17">
        <v>15</v>
      </c>
      <c r="B19" s="19" t="s">
        <v>53</v>
      </c>
      <c r="C19" s="20" t="s">
        <v>48</v>
      </c>
      <c r="D19" s="21" t="s">
        <v>54</v>
      </c>
      <c r="E19" s="22">
        <v>31.5</v>
      </c>
      <c r="F19" s="22">
        <f>'[1]PA chi tiết'!D832</f>
        <v>29.8</v>
      </c>
      <c r="G19" s="23">
        <f>'[1]PA chi tiết'!H830</f>
        <v>1147300000</v>
      </c>
      <c r="H19" s="23">
        <f>'[1]PA chi tiết'!H836</f>
        <v>822681292.28199995</v>
      </c>
      <c r="I19" s="23">
        <f>'[1]PA chi tiết'!H920</f>
        <v>450000</v>
      </c>
      <c r="J19" s="23">
        <f>'[1]PA chi tiết'!H924</f>
        <v>14000000</v>
      </c>
      <c r="K19" s="23">
        <f>'[1]PA chi tiết'!H926</f>
        <v>52700000</v>
      </c>
      <c r="L19" s="23">
        <f>'[1]PA chi tiết'!H931</f>
        <v>2037131292.2820001</v>
      </c>
      <c r="M19" s="24">
        <v>1</v>
      </c>
    </row>
    <row r="20" spans="1:13" ht="30" x14ac:dyDescent="0.25">
      <c r="A20" s="10">
        <v>16</v>
      </c>
      <c r="B20" s="11" t="s">
        <v>55</v>
      </c>
      <c r="C20" s="12" t="s">
        <v>56</v>
      </c>
      <c r="D20" s="13" t="s">
        <v>57</v>
      </c>
      <c r="E20" s="14">
        <v>60.8</v>
      </c>
      <c r="F20" s="14">
        <f>'[1]PA chi tiết'!D13</f>
        <v>61</v>
      </c>
      <c r="G20" s="15">
        <f>'[1]PA chi tiết'!H12</f>
        <v>2348500000</v>
      </c>
      <c r="H20" s="15">
        <f>'[1]PA chi tiết'!H18</f>
        <v>2557327206.6772809</v>
      </c>
      <c r="I20" s="15">
        <f>'[1]PA chi tiết'!H199</f>
        <v>2820000</v>
      </c>
      <c r="J20" s="15">
        <f>'[1]PA chi tiết'!H201</f>
        <v>14000000</v>
      </c>
      <c r="K20" s="15">
        <v>0</v>
      </c>
      <c r="L20" s="15">
        <f>'[1]PA chi tiết'!H204</f>
        <v>4922647206.6772804</v>
      </c>
      <c r="M20" s="16">
        <v>1</v>
      </c>
    </row>
    <row r="21" spans="1:13" ht="30" x14ac:dyDescent="0.25">
      <c r="A21" s="17">
        <v>17</v>
      </c>
      <c r="B21" s="11" t="s">
        <v>58</v>
      </c>
      <c r="C21" s="12" t="s">
        <v>59</v>
      </c>
      <c r="D21" s="13" t="s">
        <v>60</v>
      </c>
      <c r="E21" s="14">
        <v>24.9</v>
      </c>
      <c r="F21" s="14">
        <f>'[1]PA chi tiết'!D1252</f>
        <v>22</v>
      </c>
      <c r="G21" s="15">
        <f>'[1]PA chi tiết'!H1250</f>
        <v>847000000</v>
      </c>
      <c r="H21" s="15">
        <f>'[1]PA chi tiết'!H1256</f>
        <v>251738700.97306663</v>
      </c>
      <c r="I21" s="15">
        <f>'[1]PA chi tiết'!H1298</f>
        <v>0</v>
      </c>
      <c r="J21" s="15">
        <f>'[1]PA chi tiết'!H1300</f>
        <v>14000000</v>
      </c>
      <c r="K21" s="15">
        <f>'[1]PA chi tiết'!H1302</f>
        <v>353000000</v>
      </c>
      <c r="L21" s="15">
        <f>'[1]PA chi tiết'!H1307</f>
        <v>1465738700.9730666</v>
      </c>
      <c r="M21" s="16">
        <v>1</v>
      </c>
    </row>
    <row r="22" spans="1:13" ht="30" x14ac:dyDescent="0.25">
      <c r="A22" s="10">
        <v>18</v>
      </c>
      <c r="B22" s="11" t="s">
        <v>61</v>
      </c>
      <c r="C22" s="12" t="s">
        <v>62</v>
      </c>
      <c r="D22" s="13" t="s">
        <v>63</v>
      </c>
      <c r="E22" s="14">
        <v>39.6</v>
      </c>
      <c r="F22" s="14">
        <f>'[1]PA chi tiết'!D2333</f>
        <v>36.1</v>
      </c>
      <c r="G22" s="15">
        <f>'[1]PA chi tiết'!H2331</f>
        <v>1389850000</v>
      </c>
      <c r="H22" s="15">
        <f>'[1]PA chi tiết'!H2337</f>
        <v>1109444078.654</v>
      </c>
      <c r="I22" s="15">
        <f>'[1]PA chi tiết'!H2465</f>
        <v>0</v>
      </c>
      <c r="J22" s="15">
        <f>'[1]PA chi tiết'!H2466</f>
        <v>14000000</v>
      </c>
      <c r="K22" s="15">
        <v>0</v>
      </c>
      <c r="L22" s="15">
        <f>'[1]PA chi tiết'!H2469</f>
        <v>2513294078.6540003</v>
      </c>
      <c r="M22" s="16">
        <v>1</v>
      </c>
    </row>
    <row r="23" spans="1:13" ht="45" x14ac:dyDescent="0.25">
      <c r="A23" s="17">
        <v>19</v>
      </c>
      <c r="B23" s="11" t="s">
        <v>64</v>
      </c>
      <c r="C23" s="12" t="s">
        <v>65</v>
      </c>
      <c r="D23" s="13" t="s">
        <v>66</v>
      </c>
      <c r="E23" s="14">
        <v>39.700000000000003</v>
      </c>
      <c r="F23" s="14">
        <f>'[1]PA chi tiết'!D2048</f>
        <v>39.700000000000003</v>
      </c>
      <c r="G23" s="15">
        <f>'[1]PA chi tiết'!H2046</f>
        <v>1528450000</v>
      </c>
      <c r="H23" s="15">
        <f>'[1]PA chi tiết'!H2052</f>
        <v>485921682.35540003</v>
      </c>
      <c r="I23" s="15">
        <f>'[1]PA chi tiết'!H2100</f>
        <v>0</v>
      </c>
      <c r="J23" s="15">
        <f>'[1]PA chi tiết'!H2101</f>
        <v>10000000</v>
      </c>
      <c r="K23" s="15">
        <v>0</v>
      </c>
      <c r="L23" s="15">
        <f>'[1]PA chi tiết'!H2104</f>
        <v>2024371682.3554001</v>
      </c>
      <c r="M23" s="16"/>
    </row>
    <row r="24" spans="1:13" ht="30" x14ac:dyDescent="0.25">
      <c r="A24" s="10">
        <v>20</v>
      </c>
      <c r="B24" s="11" t="s">
        <v>67</v>
      </c>
      <c r="C24" s="12" t="s">
        <v>68</v>
      </c>
      <c r="D24" s="13" t="s">
        <v>69</v>
      </c>
      <c r="E24" s="14">
        <v>52.3</v>
      </c>
      <c r="F24" s="14">
        <f>'[1]PA chi tiết'!D403</f>
        <v>48.9</v>
      </c>
      <c r="G24" s="15">
        <f>'[1]PA chi tiết'!H402</f>
        <v>1882650000</v>
      </c>
      <c r="H24" s="15">
        <f>'[1]PA chi tiết'!H408</f>
        <v>943878455.43059993</v>
      </c>
      <c r="I24" s="15">
        <f>'[1]PA chi tiết'!H512</f>
        <v>1860000</v>
      </c>
      <c r="J24" s="15">
        <f>'[1]PA chi tiết'!H514</f>
        <v>14000000</v>
      </c>
      <c r="K24" s="15">
        <v>0</v>
      </c>
      <c r="L24" s="15">
        <f>'[1]PA chi tiết'!H517</f>
        <v>2842388455.4306002</v>
      </c>
      <c r="M24" s="16">
        <v>1</v>
      </c>
    </row>
    <row r="25" spans="1:13" ht="30" x14ac:dyDescent="0.25">
      <c r="A25" s="17">
        <v>21</v>
      </c>
      <c r="B25" s="11" t="s">
        <v>70</v>
      </c>
      <c r="C25" s="12" t="s">
        <v>71</v>
      </c>
      <c r="D25" s="13" t="s">
        <v>72</v>
      </c>
      <c r="E25" s="14">
        <v>24.8</v>
      </c>
      <c r="F25" s="14">
        <f>'[1]PA chi tiết'!D2967</f>
        <v>24.8</v>
      </c>
      <c r="G25" s="15">
        <f>'[1]PA chi tiết'!H2965</f>
        <v>954800000</v>
      </c>
      <c r="H25" s="15">
        <f>'[1]PA chi tiết'!H2971</f>
        <v>590833978.53440011</v>
      </c>
      <c r="I25" s="15">
        <f>'[1]PA chi tiết'!H3044</f>
        <v>960000</v>
      </c>
      <c r="J25" s="15">
        <f>'[1]PA chi tiết'!H3047</f>
        <v>14000000</v>
      </c>
      <c r="K25" s="15">
        <f>'[1]PA chi tiết'!H3049</f>
        <v>245200000</v>
      </c>
      <c r="L25" s="15">
        <f>'[1]PA chi tiết'!H3054</f>
        <v>1805793978.5344</v>
      </c>
      <c r="M25" s="16">
        <v>1</v>
      </c>
    </row>
    <row r="26" spans="1:13" ht="30" x14ac:dyDescent="0.25">
      <c r="A26" s="10">
        <v>22</v>
      </c>
      <c r="B26" s="11" t="s">
        <v>73</v>
      </c>
      <c r="C26" s="12" t="s">
        <v>74</v>
      </c>
      <c r="D26" s="13" t="s">
        <v>75</v>
      </c>
      <c r="E26" s="14">
        <f>'[1]PA chi tiết'!D2719</f>
        <v>59.4</v>
      </c>
      <c r="F26" s="14">
        <f>'[1]PA chi tiết'!D2719</f>
        <v>59.4</v>
      </c>
      <c r="G26" s="15">
        <f>'[1]PA chi tiết'!H2717</f>
        <v>2286900000</v>
      </c>
      <c r="H26" s="15">
        <f>'[1]PA chi tiết'!H2723</f>
        <v>1266927988.8457</v>
      </c>
      <c r="I26" s="15">
        <f>'[1]PA chi tiết'!H2846</f>
        <v>900000</v>
      </c>
      <c r="J26" s="15">
        <f>'[1]PA chi tiết'!H2848</f>
        <v>14000000</v>
      </c>
      <c r="K26" s="15">
        <v>0</v>
      </c>
      <c r="L26" s="15">
        <f>'[1]PA chi tiết'!H2851</f>
        <v>3568727988.8457003</v>
      </c>
      <c r="M26" s="16">
        <v>1</v>
      </c>
    </row>
    <row r="27" spans="1:13" ht="30" x14ac:dyDescent="0.25">
      <c r="A27" s="17">
        <v>23</v>
      </c>
      <c r="B27" s="11" t="s">
        <v>76</v>
      </c>
      <c r="C27" s="12" t="s">
        <v>77</v>
      </c>
      <c r="D27" s="13" t="s">
        <v>78</v>
      </c>
      <c r="E27" s="14">
        <v>19.100000000000001</v>
      </c>
      <c r="F27" s="14">
        <f>'[1]PA chi tiết'!D2548</f>
        <v>19.100000000000001</v>
      </c>
      <c r="G27" s="15">
        <f>'[1]PA chi tiết'!H2546</f>
        <v>515700000.00000006</v>
      </c>
      <c r="H27" s="15">
        <f>'[1]PA chi tiết'!H2552</f>
        <v>279904947.58495009</v>
      </c>
      <c r="I27" s="15">
        <f>'[1]PA chi tiết'!H2591</f>
        <v>90000</v>
      </c>
      <c r="J27" s="15">
        <f>'[1]PA chi tiết'!H2594</f>
        <v>14000000</v>
      </c>
      <c r="K27" s="15">
        <f>'[1]PA chi tiết'!H2596</f>
        <v>684300000</v>
      </c>
      <c r="L27" s="15">
        <f>'[1]PA chi tiết'!H2601</f>
        <v>1493994947.58495</v>
      </c>
      <c r="M27" s="16">
        <v>1</v>
      </c>
    </row>
    <row r="28" spans="1:13" ht="30" x14ac:dyDescent="0.25">
      <c r="A28" s="10">
        <v>24</v>
      </c>
      <c r="B28" s="11" t="s">
        <v>79</v>
      </c>
      <c r="C28" s="12" t="s">
        <v>80</v>
      </c>
      <c r="D28" s="13" t="s">
        <v>81</v>
      </c>
      <c r="E28" s="14">
        <v>20.5</v>
      </c>
      <c r="F28" s="14">
        <f>'[1]PA chi tiết'!D2614</f>
        <v>20.5</v>
      </c>
      <c r="G28" s="15">
        <f>'[1]PA chi tiết'!H2612</f>
        <v>789250000</v>
      </c>
      <c r="H28" s="15">
        <f>'[1]PA chi tiết'!H2618</f>
        <v>265956038.47650003</v>
      </c>
      <c r="I28" s="15">
        <f>'[1]PA chi tiết'!H2667</f>
        <v>0</v>
      </c>
      <c r="J28" s="15">
        <f>'[1]PA chi tiết'!H2669</f>
        <v>14000000</v>
      </c>
      <c r="K28" s="15">
        <f>'[1]PA chi tiết'!H2671</f>
        <v>410750000</v>
      </c>
      <c r="L28" s="15">
        <f>'[1]PA chi tiết'!H2676</f>
        <v>1479956038.4765</v>
      </c>
      <c r="M28" s="16">
        <v>1</v>
      </c>
    </row>
    <row r="29" spans="1:13" ht="30" x14ac:dyDescent="0.25">
      <c r="A29" s="17">
        <v>25</v>
      </c>
      <c r="B29" s="11" t="s">
        <v>82</v>
      </c>
      <c r="C29" s="12" t="s">
        <v>71</v>
      </c>
      <c r="D29" s="13" t="s">
        <v>83</v>
      </c>
      <c r="E29" s="14">
        <v>28.8</v>
      </c>
      <c r="F29" s="14">
        <f>'[1]PA chi tiết'!D530</f>
        <v>28.8</v>
      </c>
      <c r="G29" s="15">
        <f>'[1]PA chi tiết'!H529</f>
        <v>1108800000</v>
      </c>
      <c r="H29" s="15">
        <f>'[1]PA chi tiết'!H535</f>
        <v>408031474.59424984</v>
      </c>
      <c r="I29" s="15">
        <f>'[1]PA chi tiết'!H602</f>
        <v>1200000</v>
      </c>
      <c r="J29" s="15">
        <f>'[1]PA chi tiết'!H606</f>
        <v>14000000</v>
      </c>
      <c r="K29" s="15">
        <f>'[1]PA chi tiết'!H608</f>
        <v>91200000</v>
      </c>
      <c r="L29" s="15">
        <f>'[1]PA chi tiết'!H613</f>
        <v>1623231474.5942497</v>
      </c>
      <c r="M29" s="16">
        <v>1</v>
      </c>
    </row>
    <row r="30" spans="1:13" ht="30" x14ac:dyDescent="0.25">
      <c r="A30" s="10">
        <v>26</v>
      </c>
      <c r="B30" s="11" t="s">
        <v>84</v>
      </c>
      <c r="C30" s="12" t="s">
        <v>85</v>
      </c>
      <c r="D30" s="13" t="s">
        <v>86</v>
      </c>
      <c r="E30" s="14">
        <v>52.1</v>
      </c>
      <c r="F30" s="14">
        <f>'[1]PA chi tiết'!D2866</f>
        <v>52.1</v>
      </c>
      <c r="G30" s="15">
        <f>'[1]PA chi tiết'!H2864</f>
        <v>2005850000</v>
      </c>
      <c r="H30" s="15">
        <f>'[1]PA chi tiết'!H2870</f>
        <v>601594820.80551982</v>
      </c>
      <c r="I30" s="15">
        <f>'[1]PA chi tiết'!H2947</f>
        <v>660000</v>
      </c>
      <c r="J30" s="15">
        <f>'[1]PA chi tiết'!H2949</f>
        <v>14000000</v>
      </c>
      <c r="K30" s="15">
        <v>0</v>
      </c>
      <c r="L30" s="15">
        <f>'[1]PA chi tiết'!H2952</f>
        <v>2622104820.8055201</v>
      </c>
      <c r="M30" s="16">
        <v>1</v>
      </c>
    </row>
    <row r="31" spans="1:13" ht="75" x14ac:dyDescent="0.25">
      <c r="A31" s="17">
        <v>27</v>
      </c>
      <c r="B31" s="11" t="s">
        <v>87</v>
      </c>
      <c r="C31" s="12" t="s">
        <v>40</v>
      </c>
      <c r="D31" s="13" t="s">
        <v>88</v>
      </c>
      <c r="E31" s="14">
        <v>4.3</v>
      </c>
      <c r="F31" s="14"/>
      <c r="G31" s="15">
        <f>'[1]PA chi tiết'!H3276</f>
        <v>0</v>
      </c>
      <c r="H31" s="15">
        <f>'[1]PA chi tiết'!H3282</f>
        <v>14161999.720000001</v>
      </c>
      <c r="I31" s="15">
        <f>'[1]PA chi tiết'!H3298</f>
        <v>0</v>
      </c>
      <c r="J31" s="15">
        <f>'[1]PA chi tiết'!H3299</f>
        <v>0</v>
      </c>
      <c r="K31" s="15">
        <v>0</v>
      </c>
      <c r="L31" s="15">
        <f>'[1]PA chi tiết'!H3300</f>
        <v>14161999.720000001</v>
      </c>
      <c r="M31" s="16"/>
    </row>
    <row r="32" spans="1:13" ht="75" x14ac:dyDescent="0.25">
      <c r="A32" s="10">
        <v>28</v>
      </c>
      <c r="B32" s="11" t="s">
        <v>89</v>
      </c>
      <c r="C32" s="12" t="s">
        <v>90</v>
      </c>
      <c r="D32" s="13" t="s">
        <v>91</v>
      </c>
      <c r="E32" s="14">
        <f>'[1]PA chi tiết'!D2689</f>
        <v>3.1</v>
      </c>
      <c r="F32" s="14"/>
      <c r="G32" s="15">
        <f>'[1]PA chi tiết'!H2687</f>
        <v>0</v>
      </c>
      <c r="H32" s="15">
        <f>'[1]PA chi tiết'!H2693</f>
        <v>9076089.9600000009</v>
      </c>
      <c r="I32" s="15">
        <f>'[1]PA chi tiết'!H2704</f>
        <v>0</v>
      </c>
      <c r="J32" s="15">
        <f>'[1]PA chi tiết'!H2705</f>
        <v>0</v>
      </c>
      <c r="K32" s="15">
        <v>0</v>
      </c>
      <c r="L32" s="15">
        <f>'[1]PA chi tiết'!H2706</f>
        <v>9076089.9600000009</v>
      </c>
      <c r="M32" s="16"/>
    </row>
    <row r="33" spans="1:13" ht="75" x14ac:dyDescent="0.25">
      <c r="A33" s="17">
        <v>29</v>
      </c>
      <c r="B33" s="11" t="s">
        <v>92</v>
      </c>
      <c r="C33" s="12" t="s">
        <v>27</v>
      </c>
      <c r="D33" s="13" t="s">
        <v>93</v>
      </c>
      <c r="E33" s="14">
        <v>21.6</v>
      </c>
      <c r="F33" s="14"/>
      <c r="G33" s="15">
        <f>'[1]PA chi tiết'!H3313</f>
        <v>0</v>
      </c>
      <c r="H33" s="15">
        <f>'[1]PA chi tiết'!H3319</f>
        <v>0</v>
      </c>
      <c r="I33" s="15">
        <f>'[1]PA chi tiết'!H3454</f>
        <v>0</v>
      </c>
      <c r="J33" s="15">
        <f>'[1]PA chi tiết'!H3455</f>
        <v>0</v>
      </c>
      <c r="K33" s="15"/>
      <c r="L33" s="15">
        <f>'[1]PA chi tiết'!H3456</f>
        <v>0</v>
      </c>
      <c r="M33" s="16"/>
    </row>
    <row r="34" spans="1:13" ht="45" x14ac:dyDescent="0.25">
      <c r="A34" s="10">
        <v>30</v>
      </c>
      <c r="B34" s="11" t="s">
        <v>94</v>
      </c>
      <c r="C34" s="12"/>
      <c r="D34" s="13" t="s">
        <v>95</v>
      </c>
      <c r="E34" s="14">
        <f>'[1]PA chi tiết'!D627</f>
        <v>79</v>
      </c>
      <c r="F34" s="14"/>
      <c r="G34" s="15">
        <v>0</v>
      </c>
      <c r="H34" s="15">
        <f>'[1]PA chi tiết'!H630</f>
        <v>865931284.53810203</v>
      </c>
      <c r="I34" s="15">
        <v>0</v>
      </c>
      <c r="J34" s="15">
        <v>0</v>
      </c>
      <c r="K34" s="15">
        <v>0</v>
      </c>
      <c r="L34" s="15">
        <f>'[1]PA chi tiết'!H677</f>
        <v>865931284.53810203</v>
      </c>
      <c r="M34" s="16"/>
    </row>
    <row r="35" spans="1:13" ht="30" x14ac:dyDescent="0.25">
      <c r="A35" s="25">
        <v>31</v>
      </c>
      <c r="B35" s="26" t="s">
        <v>96</v>
      </c>
      <c r="C35" s="27"/>
      <c r="D35" s="28" t="s">
        <v>97</v>
      </c>
      <c r="E35" s="29">
        <f>360.5+530.8</f>
        <v>891.3</v>
      </c>
      <c r="F35" s="29"/>
      <c r="G35" s="30">
        <v>0</v>
      </c>
      <c r="H35" s="30"/>
      <c r="I35" s="30"/>
      <c r="J35" s="30">
        <v>0</v>
      </c>
      <c r="K35" s="30">
        <v>0</v>
      </c>
      <c r="L35" s="30">
        <v>0</v>
      </c>
      <c r="M35" s="31"/>
    </row>
    <row r="36" spans="1:13" x14ac:dyDescent="0.25">
      <c r="A36" s="1"/>
      <c r="B36" s="32" t="s">
        <v>98</v>
      </c>
      <c r="C36" s="33"/>
      <c r="D36" s="33"/>
      <c r="E36" s="34">
        <f>SUM(E5:E35)</f>
        <v>2005.2999999999997</v>
      </c>
      <c r="F36" s="34">
        <f>SUM(F5:F35)</f>
        <v>953.28</v>
      </c>
      <c r="G36" s="35">
        <f>SUM(G5:G35)</f>
        <v>48152710000</v>
      </c>
      <c r="H36" s="35">
        <f t="shared" ref="H36:K36" si="0">SUM(H5:H35)</f>
        <v>26752669902.800819</v>
      </c>
      <c r="I36" s="35">
        <f t="shared" si="0"/>
        <v>20340000</v>
      </c>
      <c r="J36" s="35">
        <f t="shared" si="0"/>
        <v>352000000</v>
      </c>
      <c r="K36" s="35">
        <f t="shared" si="0"/>
        <v>4458480000</v>
      </c>
      <c r="L36" s="35">
        <f>SUM(L5:L35)</f>
        <v>79972967259.000839</v>
      </c>
      <c r="M36" s="35">
        <f>SUM(M5:M35)</f>
        <v>23</v>
      </c>
    </row>
    <row r="37" spans="1:13" ht="15.75" x14ac:dyDescent="0.25">
      <c r="A37" s="36"/>
      <c r="B37" s="37"/>
      <c r="C37" s="37"/>
      <c r="D37" s="37"/>
      <c r="E37" s="38"/>
      <c r="F37" s="37"/>
      <c r="G37" s="37"/>
      <c r="H37" s="37"/>
      <c r="I37" s="37"/>
      <c r="J37" s="37"/>
      <c r="K37" s="37"/>
      <c r="L37" s="37"/>
      <c r="M37" s="37"/>
    </row>
    <row r="38" spans="1:13" ht="18.75" x14ac:dyDescent="0.25">
      <c r="A38" s="39"/>
      <c r="B38" s="40" t="s">
        <v>99</v>
      </c>
      <c r="C38" s="41"/>
      <c r="D38" s="41"/>
      <c r="E38" s="46">
        <f>L36</f>
        <v>79972967259.000839</v>
      </c>
      <c r="F38" s="46"/>
      <c r="G38" s="46"/>
      <c r="H38" s="42" t="s">
        <v>100</v>
      </c>
      <c r="I38" s="43"/>
      <c r="J38" s="44"/>
      <c r="K38" s="44"/>
      <c r="L38" s="44"/>
      <c r="M38" s="45"/>
    </row>
  </sheetData>
  <mergeCells count="17">
    <mergeCell ref="A1:M1"/>
    <mergeCell ref="A2:A3"/>
    <mergeCell ref="B2:B3"/>
    <mergeCell ref="C2:C3"/>
    <mergeCell ref="D2:D3"/>
    <mergeCell ref="E2:E3"/>
    <mergeCell ref="F2:F3"/>
    <mergeCell ref="G2:G3"/>
    <mergeCell ref="H2:H3"/>
    <mergeCell ref="I2:I3"/>
    <mergeCell ref="E38:G38"/>
    <mergeCell ref="J2:J3"/>
    <mergeCell ref="K2:K3"/>
    <mergeCell ref="L2:L3"/>
    <mergeCell ref="M2:M3"/>
    <mergeCell ref="E11:E12"/>
    <mergeCell ref="F11:F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Ánh Đỗ</dc:creator>
  <cp:lastModifiedBy>Ánh Đỗ</cp:lastModifiedBy>
  <dcterms:created xsi:type="dcterms:W3CDTF">2026-07-13T09:29:04Z</dcterms:created>
  <dcterms:modified xsi:type="dcterms:W3CDTF">2026-07-13T09:33:00Z</dcterms:modified>
</cp:coreProperties>
</file>