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Y BAN NHAN DAN\NGAN SACH\CONG KHAI NGAN SACH\9 thang\"/>
    </mc:Choice>
  </mc:AlternateContent>
  <bookViews>
    <workbookView xWindow="0" yWindow="0" windowWidth="13665" windowHeight="11520"/>
  </bookViews>
  <sheets>
    <sheet name="9 thang" sheetId="5" r:id="rId1"/>
  </sheets>
  <definedNames>
    <definedName name="_xlnm.Print_Titles" localSheetId="0">'9 thang'!$12:$14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5" l="1"/>
  <c r="D16" i="5" s="1"/>
  <c r="D15" i="5" s="1"/>
  <c r="E17" i="5"/>
  <c r="E16" i="5" s="1"/>
  <c r="E15" i="5" s="1"/>
  <c r="D44" i="5"/>
  <c r="E44" i="5"/>
  <c r="F44" i="5"/>
  <c r="C44" i="5"/>
  <c r="D54" i="5"/>
  <c r="D71" i="5"/>
  <c r="D68" i="5"/>
  <c r="D65" i="5"/>
  <c r="F77" i="5"/>
  <c r="F65" i="5" l="1"/>
  <c r="F93" i="5"/>
  <c r="D74" i="5"/>
  <c r="G40" i="5"/>
  <c r="D49" i="5" l="1"/>
  <c r="E49" i="5" s="1"/>
  <c r="E51" i="5"/>
  <c r="G51" i="5" s="1"/>
  <c r="E52" i="5"/>
  <c r="E55" i="5"/>
  <c r="E56" i="5"/>
  <c r="E57" i="5"/>
  <c r="G57" i="5" s="1"/>
  <c r="E59" i="5"/>
  <c r="E60" i="5"/>
  <c r="E61" i="5"/>
  <c r="E62" i="5"/>
  <c r="E63" i="5"/>
  <c r="E64" i="5"/>
  <c r="E66" i="5"/>
  <c r="E67" i="5"/>
  <c r="E68" i="5"/>
  <c r="E69" i="5"/>
  <c r="E70" i="5"/>
  <c r="E71" i="5"/>
  <c r="G71" i="5" s="1"/>
  <c r="E72" i="5"/>
  <c r="E73" i="5"/>
  <c r="E75" i="5"/>
  <c r="E76" i="5"/>
  <c r="E77" i="5"/>
  <c r="G77" i="5" s="1"/>
  <c r="E78" i="5"/>
  <c r="E79" i="5"/>
  <c r="E80" i="5"/>
  <c r="G80" i="5" s="1"/>
  <c r="E81" i="5"/>
  <c r="E82" i="5"/>
  <c r="E83" i="5"/>
  <c r="G83" i="5" s="1"/>
  <c r="E84" i="5"/>
  <c r="E85" i="5"/>
  <c r="E86" i="5"/>
  <c r="G86" i="5" s="1"/>
  <c r="E87" i="5"/>
  <c r="E88" i="5"/>
  <c r="E89" i="5"/>
  <c r="G89" i="5" s="1"/>
  <c r="E90" i="5"/>
  <c r="E91" i="5"/>
  <c r="E92" i="5"/>
  <c r="G92" i="5" s="1"/>
  <c r="E93" i="5"/>
  <c r="G93" i="5" s="1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74" i="5"/>
  <c r="G74" i="5" s="1"/>
  <c r="F67" i="5"/>
  <c r="C53" i="5"/>
  <c r="C50" i="5" s="1"/>
  <c r="C48" i="5" s="1"/>
  <c r="C47" i="5" s="1"/>
  <c r="E58" i="5"/>
  <c r="G68" i="5" l="1"/>
  <c r="D53" i="5"/>
  <c r="D50" i="5" s="1"/>
  <c r="D48" i="5" s="1"/>
  <c r="D47" i="5" s="1"/>
  <c r="G49" i="5"/>
  <c r="F53" i="5"/>
  <c r="E54" i="5"/>
  <c r="E65" i="5"/>
  <c r="I65" i="5" s="1"/>
  <c r="G23" i="5"/>
  <c r="G34" i="5"/>
  <c r="F30" i="5"/>
  <c r="C30" i="5"/>
  <c r="F21" i="5"/>
  <c r="C21" i="5"/>
  <c r="F50" i="5"/>
  <c r="F48" i="5" s="1"/>
  <c r="F47" i="5" s="1"/>
  <c r="G65" i="5" l="1"/>
  <c r="G21" i="5"/>
  <c r="E50" i="5"/>
  <c r="E48" i="5" s="1"/>
  <c r="E47" i="5" s="1"/>
  <c r="G30" i="5"/>
  <c r="E53" i="5"/>
  <c r="G53" i="5" s="1"/>
  <c r="G54" i="5"/>
  <c r="G50" i="5" l="1"/>
  <c r="G48" i="5"/>
  <c r="G47" i="5"/>
  <c r="G44" i="5"/>
  <c r="F17" i="5"/>
  <c r="C17" i="5"/>
  <c r="C16" i="5" s="1"/>
  <c r="C15" i="5" s="1"/>
  <c r="F16" i="5" l="1"/>
  <c r="F15" i="5" s="1"/>
  <c r="G15" i="5" s="1"/>
  <c r="G17" i="5"/>
  <c r="G16" i="5" l="1"/>
</calcChain>
</file>

<file path=xl/sharedStrings.xml><?xml version="1.0" encoding="utf-8"?>
<sst xmlns="http://schemas.openxmlformats.org/spreadsheetml/2006/main" count="241" uniqueCount="115">
  <si>
    <t>Nội dung</t>
  </si>
  <si>
    <t>A</t>
  </si>
  <si>
    <t>I</t>
  </si>
  <si>
    <t>II</t>
  </si>
  <si>
    <t>Kinh phí thường xuyên giao tự chủ</t>
  </si>
  <si>
    <t>Kinh phí thường xuyên không giao tự chủ</t>
  </si>
  <si>
    <t>Chi quản lý hành chính</t>
  </si>
  <si>
    <t>Kinh phí giao thực hiện chế độ tự chủ</t>
  </si>
  <si>
    <t>Kinh phí không giao thực hiện chế độ tự chủ</t>
  </si>
  <si>
    <t>III</t>
  </si>
  <si>
    <t>B</t>
  </si>
  <si>
    <t>Dự toán chi ngân sách nhà nước</t>
  </si>
  <si>
    <t>Nguồn ngân sách trong nước</t>
  </si>
  <si>
    <t>1.1</t>
  </si>
  <si>
    <t>1.2</t>
  </si>
  <si>
    <t>Chi sự nghiệp khoa học, công nghệ, đổi mới sáng tạo và chuyển đổi số</t>
  </si>
  <si>
    <t>2.1</t>
  </si>
  <si>
    <t>2.2</t>
  </si>
  <si>
    <t>2.3</t>
  </si>
  <si>
    <t>-</t>
  </si>
  <si>
    <t>Nhiệm vụ khoa học công nghệ, đổi mới sáng tạo</t>
  </si>
  <si>
    <t>Nhiệm vụ chuyển đổi số</t>
  </si>
  <si>
    <t>Chi sự nghiệp giáo dục, đào tạo</t>
  </si>
  <si>
    <t>3.1</t>
  </si>
  <si>
    <t>3.2</t>
  </si>
  <si>
    <t>Chi sự nghiệp y tế, dân số và gia đình</t>
  </si>
  <si>
    <t>4.1</t>
  </si>
  <si>
    <t>4.2</t>
  </si>
  <si>
    <t>Chi bảo đảm xã hội</t>
  </si>
  <si>
    <t>5.1</t>
  </si>
  <si>
    <t>5.2</t>
  </si>
  <si>
    <t>Chi hoạt động kinh tế</t>
  </si>
  <si>
    <t>6.1</t>
  </si>
  <si>
    <t>6.2</t>
  </si>
  <si>
    <t>Chi sự nghiệp bảo vệ môi trường</t>
  </si>
  <si>
    <t>7.1</t>
  </si>
  <si>
    <t>7.2</t>
  </si>
  <si>
    <t>Chi sự nghiệp văn hóa thông tin</t>
  </si>
  <si>
    <t>8.1</t>
  </si>
  <si>
    <t>8.2</t>
  </si>
  <si>
    <t>Chi sự nghiệp phát thanh, truyền hình, thông tấn</t>
  </si>
  <si>
    <t>9.1</t>
  </si>
  <si>
    <t>9.2</t>
  </si>
  <si>
    <t>Chi sự nghiệp thể dục thể thao</t>
  </si>
  <si>
    <t>10.1</t>
  </si>
  <si>
    <t>10.2</t>
  </si>
  <si>
    <t>Nguồn vốn viện trợ</t>
  </si>
  <si>
    <t>Dự án A</t>
  </si>
  <si>
    <t>Dự án B</t>
  </si>
  <si>
    <t>Nguồn vay nợ nước ngoài</t>
  </si>
  <si>
    <t>Kinh phí thực hiện nhiệm vụ khoa học công nghệ</t>
  </si>
  <si>
    <t>Nhiệm vụ khoa học công nghệ, đổi mới sáng tạo cấp qua Quỹ phát triển khoa học công nghệ</t>
  </si>
  <si>
    <t>Nhiệm vụ khoa học công nghệ, đổi mới sáng tạo không cấp qua Quỹ phát triển khoa học công nghệ</t>
  </si>
  <si>
    <t>Chi sự nghiệp giáo dục, đào tạo và dạy nghề</t>
  </si>
  <si>
    <t>Mẫu biểu số 75</t>
  </si>
  <si>
    <t xml:space="preserve">CÔNG KHAI THỰC HIỆN DỰ TOÁN THU- CHI NGÂN SÁCH </t>
  </si>
  <si>
    <t>TT</t>
  </si>
  <si>
    <t>Ước thực hiện/Dự toán năm (tỷ lệ %)</t>
  </si>
  <si>
    <t>Ước thực hiện quý (3/6/9 tháng, năm) so với cùng kỳ năm trước (tỷ lệ%)</t>
  </si>
  <si>
    <t>TỔNG THU NGÂN SÁCH TRÊN ĐỊA BÀN</t>
  </si>
  <si>
    <t>Tổng thu cân đối (sau khi trừ thu tiền sử dụng đất)</t>
  </si>
  <si>
    <t>Thu từ khu vực DNNN do Trung ương quản lý</t>
  </si>
  <si>
    <t xml:space="preserve">Thu từ khu vực DNNN do địa phương quản lý </t>
  </si>
  <si>
    <t>Thu từ khu vực doanh nghiệp có vốn đầu tư nước</t>
  </si>
  <si>
    <t>Thu từ khu vực kinh tế ngoài quốc doanh</t>
  </si>
  <si>
    <t>- Thuế giá trị gia tăng</t>
  </si>
  <si>
    <t>- Thuế thu nhập doanh nghiệp</t>
  </si>
  <si>
    <t>- Thuế tài nguyên</t>
  </si>
  <si>
    <t>Thuế thu nhập cá nhân</t>
  </si>
  <si>
    <t>Thuế bảo vệ môi trường</t>
  </si>
  <si>
    <t>Lệ phí trước bạ</t>
  </si>
  <si>
    <t>Lệ phí trước bạ nhà, đất</t>
  </si>
  <si>
    <t>Lệ phí trước bạ còn lại</t>
  </si>
  <si>
    <t>Thu phí, lệ phí</t>
  </si>
  <si>
    <t>Phí Lệ phí xã</t>
  </si>
  <si>
    <t>Thuế sử dụng đất nông nghiệp</t>
  </si>
  <si>
    <t>Thuế sử dụng đất phi nông nghiệp</t>
  </si>
  <si>
    <t>Tiền cho thuê đất</t>
  </si>
  <si>
    <t>Thu tiền sử dụng đất</t>
  </si>
  <si>
    <t>Tiền cho thuê và tiền bán nhà ở thuộc sở hữu nhà nước</t>
  </si>
  <si>
    <t>Thu từ hoạt động xổ số kiến thiết (nếu có)</t>
  </si>
  <si>
    <t>Thu tiền cấp quyền khai thác khoáng sản, tài nguyên nước</t>
  </si>
  <si>
    <t>Thu khác ngân sách</t>
  </si>
  <si>
    <t>Thu từ quỹ đất công ích, hoa lợi công sản khác</t>
  </si>
  <si>
    <t>Thu viện trợ</t>
  </si>
  <si>
    <t xml:space="preserve">III </t>
  </si>
  <si>
    <t>IV</t>
  </si>
  <si>
    <t>Thu bổ sung từ ngân sách cấp trên</t>
  </si>
  <si>
    <t>Thu bổ sung cân đối từ ngân sách cấp trên</t>
  </si>
  <si>
    <t>Thu bổ sung mục tiêu từ ngân sách cấp trên (Giao đầu năm)</t>
  </si>
  <si>
    <t>Chi An ninh, Quốc phòng</t>
  </si>
  <si>
    <t>Chi khác</t>
  </si>
  <si>
    <r>
      <t xml:space="preserve">Dự án </t>
    </r>
    <r>
      <rPr>
        <b/>
        <sz val="14"/>
        <color theme="1"/>
        <rFont val="Times New Roman"/>
        <family val="1"/>
      </rPr>
      <t>A</t>
    </r>
  </si>
  <si>
    <t>Chi đầu tư phát triển</t>
  </si>
  <si>
    <t>Dự phòng ngân sách xã</t>
  </si>
  <si>
    <t>Đơn vị: UBND XÃ KIẾN HƯNG</t>
  </si>
  <si>
    <t>THU NỘI ĐỊA</t>
  </si>
  <si>
    <t>Chi thường xuyên</t>
  </si>
  <si>
    <t>*</t>
  </si>
  <si>
    <t>Thu chuyển nguồn năm trước sang</t>
  </si>
  <si>
    <t>Dự toán giao đầu năm</t>
  </si>
  <si>
    <t>Tiết kiệm chi 10%</t>
  </si>
  <si>
    <t>Tiết kiệm chi theo NQ 135</t>
  </si>
  <si>
    <t>Dự toán còn lại sau trừ tiết kiệm chi</t>
  </si>
  <si>
    <t>11.1</t>
  </si>
  <si>
    <t>11.2</t>
  </si>
  <si>
    <t>Phát sinh trong kỳ</t>
  </si>
  <si>
    <t>Dự toán</t>
  </si>
  <si>
    <t>Căn cứ Nghị định số 73/2026/NĐ-CP ngày 10 tháng 3 năm 2026 của Chính phủ quy định chi tiết thi hành một số điều của Luật Ngân sách nhà nước;</t>
  </si>
  <si>
    <t>Căn cứ Thông tư số 26/2026/TT-BTC ngày 25 tháng 03 năm 2026 của Bộ Tài chính quy định chi tiết và hướng dẫn thi hành một số điều của Nghị định số 73/2025/NĐ-CP ngày 10 tháng 3 năm 2026 của Chính phủ quy định chi tiết và hướng dẫn thi hành một số điều của Luật Ngân sách nhà nước.</t>
  </si>
  <si>
    <t>Đơn vị: đồng</t>
  </si>
  <si>
    <t>Ủy ban nhân dân xã Kiến Hưng công khai tình hình thực hiện dự toán thu, chi ngân sách 06 tháng đầu năm 2026 như sau;</t>
  </si>
  <si>
    <t>Ước thực hiện 6 tháng/năm 2026</t>
  </si>
  <si>
    <t>9 tháng năm 2026</t>
  </si>
  <si>
    <t>(Kèm theo Thông báo số        /TB-UBND ngày    /10/2026 của UBND xã Kiến Hưng)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</si>
</sst>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165" fontId="7" fillId="0" borderId="1" xfId="1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5" fontId="5" fillId="0" borderId="0" xfId="1" applyNumberFormat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justify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9" fontId="6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8" fillId="0" borderId="0" xfId="0" applyFont="1"/>
    <xf numFmtId="0" fontId="7" fillId="0" borderId="1" xfId="0" applyFont="1" applyBorder="1" applyAlignment="1">
      <alignment vertical="center" wrapText="1"/>
    </xf>
    <xf numFmtId="165" fontId="10" fillId="0" borderId="0" xfId="1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165" fontId="6" fillId="0" borderId="1" xfId="1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5" fontId="9" fillId="0" borderId="1" xfId="1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1" fillId="0" borderId="0" xfId="0" applyFont="1"/>
    <xf numFmtId="0" fontId="7" fillId="0" borderId="1" xfId="2" applyFont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2" fillId="0" borderId="0" xfId="0" applyFont="1"/>
    <xf numFmtId="165" fontId="5" fillId="0" borderId="0" xfId="0" applyNumberFormat="1" applyFont="1"/>
    <xf numFmtId="165" fontId="4" fillId="0" borderId="1" xfId="1" applyNumberFormat="1" applyFont="1" applyFill="1" applyBorder="1" applyAlignment="1">
      <alignment vertical="center" wrapText="1"/>
    </xf>
    <xf numFmtId="3" fontId="14" fillId="0" borderId="1" xfId="0" applyNumberFormat="1" applyFont="1" applyBorder="1" applyAlignment="1">
      <alignment horizontal="right" vertical="top" wrapText="1" readingOrder="1"/>
    </xf>
    <xf numFmtId="0" fontId="14" fillId="0" borderId="1" xfId="0" applyFont="1" applyBorder="1" applyAlignment="1">
      <alignment horizontal="right" vertical="top" wrapText="1" readingOrder="1"/>
    </xf>
    <xf numFmtId="3" fontId="14" fillId="0" borderId="1" xfId="0" applyNumberFormat="1" applyFont="1" applyBorder="1"/>
    <xf numFmtId="3" fontId="15" fillId="0" borderId="1" xfId="0" applyNumberFormat="1" applyFont="1" applyBorder="1" applyAlignment="1">
      <alignment horizontal="right" vertical="top" wrapText="1" readingOrder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view="pageBreakPreview" zoomScaleNormal="100" zoomScaleSheetLayoutView="100" workbookViewId="0">
      <selection activeCell="B12" sqref="B12:B13"/>
    </sheetView>
  </sheetViews>
  <sheetFormatPr defaultColWidth="9.140625" defaultRowHeight="18.75"/>
  <cols>
    <col min="1" max="1" width="5.85546875" style="17" customWidth="1"/>
    <col min="2" max="2" width="58.42578125" style="17" customWidth="1"/>
    <col min="3" max="3" width="22.5703125" style="16" customWidth="1"/>
    <col min="4" max="4" width="20.7109375" style="16" customWidth="1"/>
    <col min="5" max="5" width="23" style="16" customWidth="1"/>
    <col min="6" max="6" width="22.7109375" style="16" customWidth="1"/>
    <col min="7" max="7" width="10.42578125" style="18" customWidth="1"/>
    <col min="8" max="8" width="12.28515625" style="18" customWidth="1"/>
    <col min="9" max="9" width="19.7109375" style="17" hidden="1" customWidth="1"/>
    <col min="10" max="16384" width="9.140625" style="17"/>
  </cols>
  <sheetData>
    <row r="1" spans="1:8" ht="16.899999999999999" customHeight="1"/>
    <row r="2" spans="1:8" ht="21.6" customHeight="1">
      <c r="A2" s="50" t="s">
        <v>95</v>
      </c>
      <c r="B2" s="50"/>
      <c r="G2" s="51" t="s">
        <v>54</v>
      </c>
      <c r="H2" s="51"/>
    </row>
    <row r="3" spans="1:8" ht="12" customHeight="1">
      <c r="A3" s="50"/>
      <c r="B3" s="50"/>
    </row>
    <row r="4" spans="1:8">
      <c r="A4" s="52" t="s">
        <v>55</v>
      </c>
      <c r="B4" s="52"/>
      <c r="C4" s="52"/>
      <c r="D4" s="52"/>
      <c r="E4" s="52"/>
      <c r="F4" s="52"/>
      <c r="G4" s="52"/>
      <c r="H4" s="52"/>
    </row>
    <row r="5" spans="1:8">
      <c r="A5" s="52" t="s">
        <v>113</v>
      </c>
      <c r="B5" s="52"/>
      <c r="C5" s="52"/>
      <c r="D5" s="52"/>
      <c r="E5" s="52"/>
      <c r="F5" s="52"/>
      <c r="G5" s="52"/>
      <c r="H5" s="52"/>
    </row>
    <row r="6" spans="1:8">
      <c r="A6" s="56" t="s">
        <v>114</v>
      </c>
      <c r="B6" s="56"/>
      <c r="C6" s="56"/>
      <c r="D6" s="56"/>
      <c r="E6" s="56"/>
      <c r="F6" s="56"/>
      <c r="G6" s="56"/>
      <c r="H6" s="56"/>
    </row>
    <row r="7" spans="1:8" ht="12.6" customHeight="1">
      <c r="A7" s="53"/>
      <c r="B7" s="53"/>
      <c r="C7" s="53"/>
      <c r="D7" s="53"/>
      <c r="E7" s="53"/>
      <c r="F7" s="53"/>
      <c r="G7" s="53"/>
      <c r="H7" s="53"/>
    </row>
    <row r="8" spans="1:8" s="19" customFormat="1" ht="21.6" customHeight="1">
      <c r="A8" s="54" t="s">
        <v>108</v>
      </c>
      <c r="B8" s="54"/>
      <c r="C8" s="54"/>
      <c r="D8" s="54"/>
      <c r="E8" s="54"/>
      <c r="F8" s="54"/>
      <c r="G8" s="54"/>
      <c r="H8" s="54"/>
    </row>
    <row r="9" spans="1:8" s="19" customFormat="1" ht="42.6" customHeight="1">
      <c r="A9" s="55" t="s">
        <v>109</v>
      </c>
      <c r="B9" s="55"/>
      <c r="C9" s="55"/>
      <c r="D9" s="55"/>
      <c r="E9" s="55"/>
      <c r="F9" s="55"/>
      <c r="G9" s="55"/>
      <c r="H9" s="55"/>
    </row>
    <row r="10" spans="1:8" s="19" customFormat="1" ht="22.9" customHeight="1">
      <c r="A10" s="55" t="s">
        <v>111</v>
      </c>
      <c r="B10" s="55"/>
      <c r="C10" s="55"/>
      <c r="D10" s="55"/>
      <c r="E10" s="55"/>
      <c r="F10" s="55"/>
      <c r="G10" s="55"/>
      <c r="H10" s="55"/>
    </row>
    <row r="11" spans="1:8" ht="19.5">
      <c r="A11" s="49" t="s">
        <v>110</v>
      </c>
      <c r="B11" s="49"/>
      <c r="C11" s="49"/>
      <c r="D11" s="49"/>
      <c r="E11" s="49"/>
      <c r="F11" s="49"/>
      <c r="G11" s="49"/>
      <c r="H11" s="49"/>
    </row>
    <row r="12" spans="1:8" ht="15.6" customHeight="1">
      <c r="A12" s="46" t="s">
        <v>56</v>
      </c>
      <c r="B12" s="46" t="s">
        <v>0</v>
      </c>
      <c r="C12" s="47" t="s">
        <v>100</v>
      </c>
      <c r="D12" s="47" t="s">
        <v>106</v>
      </c>
      <c r="E12" s="47" t="s">
        <v>107</v>
      </c>
      <c r="F12" s="48" t="s">
        <v>112</v>
      </c>
      <c r="G12" s="46" t="s">
        <v>57</v>
      </c>
      <c r="H12" s="46" t="s">
        <v>58</v>
      </c>
    </row>
    <row r="13" spans="1:8" ht="121.5" customHeight="1">
      <c r="A13" s="46"/>
      <c r="B13" s="46"/>
      <c r="C13" s="47"/>
      <c r="D13" s="47"/>
      <c r="E13" s="47"/>
      <c r="F13" s="48"/>
      <c r="G13" s="46"/>
      <c r="H13" s="46"/>
    </row>
    <row r="14" spans="1:8">
      <c r="A14" s="14">
        <v>1</v>
      </c>
      <c r="B14" s="14">
        <v>2</v>
      </c>
      <c r="C14" s="30">
        <v>3</v>
      </c>
      <c r="D14" s="30"/>
      <c r="E14" s="30"/>
      <c r="F14" s="20">
        <v>4</v>
      </c>
      <c r="G14" s="14">
        <v>5</v>
      </c>
      <c r="H14" s="14">
        <v>6</v>
      </c>
    </row>
    <row r="15" spans="1:8">
      <c r="A15" s="1" t="s">
        <v>1</v>
      </c>
      <c r="B15" s="2" t="s">
        <v>59</v>
      </c>
      <c r="C15" s="3">
        <f>C16+C42+C43+C44</f>
        <v>213280000000</v>
      </c>
      <c r="D15" s="3">
        <f t="shared" ref="D15:E15" si="0">D16+D42+D43+D44</f>
        <v>58784128000</v>
      </c>
      <c r="E15" s="3">
        <f t="shared" si="0"/>
        <v>0</v>
      </c>
      <c r="F15" s="3">
        <f>F16+F42+F43+F44</f>
        <v>230079874444</v>
      </c>
      <c r="G15" s="21">
        <f>F15/C15*100</f>
        <v>107.87691037321832</v>
      </c>
      <c r="H15" s="22"/>
    </row>
    <row r="16" spans="1:8">
      <c r="A16" s="1" t="s">
        <v>2</v>
      </c>
      <c r="B16" s="2" t="s">
        <v>96</v>
      </c>
      <c r="C16" s="3">
        <f>C17+C36</f>
        <v>12391000000</v>
      </c>
      <c r="D16" s="3">
        <f t="shared" ref="D16:E16" si="1">D17+D36</f>
        <v>0</v>
      </c>
      <c r="E16" s="3">
        <f t="shared" si="1"/>
        <v>0</v>
      </c>
      <c r="F16" s="3">
        <f>F17+F36</f>
        <v>15698110072</v>
      </c>
      <c r="G16" s="21">
        <f>F16/C16*100</f>
        <v>126.68961401016867</v>
      </c>
      <c r="H16" s="22"/>
    </row>
    <row r="17" spans="1:8" ht="37.5">
      <c r="A17" s="1"/>
      <c r="B17" s="2" t="s">
        <v>60</v>
      </c>
      <c r="C17" s="3">
        <f>C18+C19+C20+C21+C25+C26+C27+C30+C33+C34+C35+C36+C37+C40+C41-C36</f>
        <v>10991000000</v>
      </c>
      <c r="D17" s="3">
        <f t="shared" ref="D17:E17" si="2">D18+D19+D20+D21+D25+D26+D27+D30+D33+D34+D35+D36+D37+D40+D41-D36</f>
        <v>0</v>
      </c>
      <c r="E17" s="3">
        <f t="shared" si="2"/>
        <v>0</v>
      </c>
      <c r="F17" s="3">
        <f>F18+F19+F20+F21+F25+F26+F27+F30+F33+F34+F35+F36+F37+F40+F41-F36</f>
        <v>11564655192</v>
      </c>
      <c r="G17" s="21">
        <f>F17/C17*100</f>
        <v>105.21931755072332</v>
      </c>
      <c r="H17" s="22"/>
    </row>
    <row r="18" spans="1:8">
      <c r="A18" s="4">
        <v>1</v>
      </c>
      <c r="B18" s="5" t="s">
        <v>61</v>
      </c>
      <c r="C18" s="6"/>
      <c r="D18" s="6"/>
      <c r="E18" s="6"/>
      <c r="F18" s="6"/>
      <c r="G18" s="21"/>
      <c r="H18" s="22"/>
    </row>
    <row r="19" spans="1:8">
      <c r="A19" s="4">
        <v>2</v>
      </c>
      <c r="B19" s="5" t="s">
        <v>62</v>
      </c>
      <c r="C19" s="6"/>
      <c r="D19" s="6"/>
      <c r="E19" s="6"/>
      <c r="F19" s="6"/>
      <c r="G19" s="21"/>
      <c r="H19" s="22"/>
    </row>
    <row r="20" spans="1:8">
      <c r="A20" s="4">
        <v>3</v>
      </c>
      <c r="B20" s="5" t="s">
        <v>63</v>
      </c>
      <c r="C20" s="6"/>
      <c r="D20" s="6"/>
      <c r="E20" s="6"/>
      <c r="F20" s="6"/>
      <c r="G20" s="21"/>
      <c r="H20" s="22"/>
    </row>
    <row r="21" spans="1:8">
      <c r="A21" s="4">
        <v>4</v>
      </c>
      <c r="B21" s="5" t="s">
        <v>64</v>
      </c>
      <c r="C21" s="6">
        <f>SUM(C22:C24)</f>
        <v>3240000000</v>
      </c>
      <c r="D21" s="6"/>
      <c r="E21" s="6"/>
      <c r="F21" s="6">
        <f>SUM(F22:F24)</f>
        <v>5150107246</v>
      </c>
      <c r="G21" s="23">
        <f>F21/C21*100</f>
        <v>158.95392734567901</v>
      </c>
      <c r="H21" s="22"/>
    </row>
    <row r="22" spans="1:8" s="39" customFormat="1">
      <c r="A22" s="7"/>
      <c r="B22" s="36" t="s">
        <v>65</v>
      </c>
      <c r="C22" s="9">
        <v>2592000000</v>
      </c>
      <c r="D22" s="9"/>
      <c r="E22" s="9"/>
      <c r="F22" s="42">
        <v>3740208481</v>
      </c>
      <c r="G22" s="43"/>
      <c r="H22" s="38"/>
    </row>
    <row r="23" spans="1:8" s="39" customFormat="1">
      <c r="A23" s="7"/>
      <c r="B23" s="36" t="s">
        <v>66</v>
      </c>
      <c r="C23" s="9">
        <v>648000000</v>
      </c>
      <c r="D23" s="9"/>
      <c r="E23" s="9"/>
      <c r="F23" s="44">
        <v>1409898765</v>
      </c>
      <c r="G23" s="37">
        <f>F23/C23*100</f>
        <v>217.5769699074074</v>
      </c>
      <c r="H23" s="38"/>
    </row>
    <row r="24" spans="1:8" s="39" customFormat="1">
      <c r="A24" s="7"/>
      <c r="B24" s="36" t="s">
        <v>67</v>
      </c>
      <c r="C24" s="9"/>
      <c r="D24" s="9"/>
      <c r="E24" s="9"/>
      <c r="F24" s="9"/>
      <c r="G24" s="37"/>
      <c r="H24" s="38"/>
    </row>
    <row r="25" spans="1:8">
      <c r="A25" s="4">
        <v>5</v>
      </c>
      <c r="B25" s="5" t="s">
        <v>68</v>
      </c>
      <c r="C25" s="6"/>
      <c r="D25" s="6"/>
      <c r="E25" s="6"/>
      <c r="F25" s="6"/>
      <c r="G25" s="23"/>
      <c r="H25" s="22"/>
    </row>
    <row r="26" spans="1:8">
      <c r="A26" s="4">
        <v>6</v>
      </c>
      <c r="B26" s="5" t="s">
        <v>69</v>
      </c>
      <c r="C26" s="6"/>
      <c r="D26" s="6"/>
      <c r="E26" s="6"/>
      <c r="F26" s="6"/>
      <c r="G26" s="23"/>
      <c r="H26" s="22"/>
    </row>
    <row r="27" spans="1:8">
      <c r="A27" s="4">
        <v>7</v>
      </c>
      <c r="B27" s="5" t="s">
        <v>70</v>
      </c>
      <c r="C27" s="6">
        <v>6600000000</v>
      </c>
      <c r="D27" s="6"/>
      <c r="E27" s="6"/>
      <c r="F27" s="42">
        <v>4948995240</v>
      </c>
      <c r="G27" s="43"/>
      <c r="H27" s="22"/>
    </row>
    <row r="28" spans="1:8">
      <c r="A28" s="7" t="s">
        <v>19</v>
      </c>
      <c r="B28" s="8" t="s">
        <v>71</v>
      </c>
      <c r="C28" s="9"/>
      <c r="D28" s="9"/>
      <c r="E28" s="9"/>
      <c r="F28" s="6"/>
      <c r="G28" s="23"/>
      <c r="H28" s="22"/>
    </row>
    <row r="29" spans="1:8">
      <c r="A29" s="7" t="s">
        <v>19</v>
      </c>
      <c r="B29" s="8" t="s">
        <v>72</v>
      </c>
      <c r="C29" s="9"/>
      <c r="D29" s="9"/>
      <c r="E29" s="9"/>
      <c r="F29" s="6"/>
      <c r="G29" s="23"/>
      <c r="H29" s="22"/>
    </row>
    <row r="30" spans="1:8">
      <c r="A30" s="4">
        <v>8</v>
      </c>
      <c r="B30" s="5" t="s">
        <v>73</v>
      </c>
      <c r="C30" s="6">
        <f>C31+C32</f>
        <v>100000000</v>
      </c>
      <c r="D30" s="6"/>
      <c r="E30" s="6"/>
      <c r="F30" s="6">
        <f>F31+F32</f>
        <v>109461000</v>
      </c>
      <c r="G30" s="23">
        <f>F30/C30*100</f>
        <v>109.46100000000001</v>
      </c>
      <c r="H30" s="22"/>
    </row>
    <row r="31" spans="1:8">
      <c r="A31" s="7" t="s">
        <v>19</v>
      </c>
      <c r="B31" s="8" t="s">
        <v>73</v>
      </c>
      <c r="C31" s="9"/>
      <c r="D31" s="9"/>
      <c r="E31" s="9"/>
      <c r="F31" s="6"/>
      <c r="G31" s="23"/>
      <c r="H31" s="22"/>
    </row>
    <row r="32" spans="1:8">
      <c r="A32" s="7" t="s">
        <v>19</v>
      </c>
      <c r="B32" s="8" t="s">
        <v>74</v>
      </c>
      <c r="C32" s="9">
        <v>100000000</v>
      </c>
      <c r="D32" s="9"/>
      <c r="E32" s="9"/>
      <c r="F32" s="42">
        <v>109461000</v>
      </c>
      <c r="G32" s="43"/>
      <c r="H32" s="22"/>
    </row>
    <row r="33" spans="1:9">
      <c r="A33" s="4">
        <v>9</v>
      </c>
      <c r="B33" s="5" t="s">
        <v>75</v>
      </c>
      <c r="C33" s="6"/>
      <c r="D33" s="6"/>
      <c r="E33" s="6"/>
      <c r="F33" s="6"/>
      <c r="G33" s="23"/>
      <c r="H33" s="22"/>
    </row>
    <row r="34" spans="1:9">
      <c r="A34" s="4">
        <v>10</v>
      </c>
      <c r="B34" s="5" t="s">
        <v>76</v>
      </c>
      <c r="C34" s="6">
        <v>60000000</v>
      </c>
      <c r="D34" s="6"/>
      <c r="E34" s="6"/>
      <c r="F34" s="44">
        <v>245153850</v>
      </c>
      <c r="G34" s="23">
        <f>F34/C34*100</f>
        <v>408.58974999999998</v>
      </c>
      <c r="H34" s="22"/>
    </row>
    <row r="35" spans="1:9">
      <c r="A35" s="4">
        <v>11</v>
      </c>
      <c r="B35" s="5" t="s">
        <v>77</v>
      </c>
      <c r="C35" s="6">
        <v>152000000</v>
      </c>
      <c r="D35" s="6"/>
      <c r="E35" s="6"/>
      <c r="F35" s="42">
        <v>187458648</v>
      </c>
      <c r="G35" s="43"/>
      <c r="H35" s="22"/>
    </row>
    <row r="36" spans="1:9">
      <c r="A36" s="4">
        <v>12</v>
      </c>
      <c r="B36" s="5" t="s">
        <v>78</v>
      </c>
      <c r="C36" s="6">
        <v>1400000000</v>
      </c>
      <c r="D36" s="6"/>
      <c r="E36" s="6"/>
      <c r="F36" s="42">
        <v>4133454880</v>
      </c>
      <c r="G36" s="43"/>
      <c r="H36" s="22"/>
    </row>
    <row r="37" spans="1:9" ht="37.5">
      <c r="A37" s="4">
        <v>13</v>
      </c>
      <c r="B37" s="5" t="s">
        <v>79</v>
      </c>
      <c r="C37" s="6"/>
      <c r="D37" s="6"/>
      <c r="E37" s="6"/>
      <c r="F37" s="6"/>
      <c r="G37" s="23"/>
      <c r="H37" s="22"/>
    </row>
    <row r="38" spans="1:9">
      <c r="A38" s="4">
        <v>14</v>
      </c>
      <c r="B38" s="5" t="s">
        <v>80</v>
      </c>
      <c r="C38" s="6"/>
      <c r="D38" s="6"/>
      <c r="E38" s="6"/>
      <c r="F38" s="6"/>
      <c r="G38" s="23"/>
      <c r="H38" s="22"/>
    </row>
    <row r="39" spans="1:9" ht="37.5">
      <c r="A39" s="4">
        <v>15</v>
      </c>
      <c r="B39" s="5" t="s">
        <v>81</v>
      </c>
      <c r="C39" s="6"/>
      <c r="D39" s="6"/>
      <c r="E39" s="6"/>
      <c r="F39" s="6"/>
      <c r="G39" s="23"/>
      <c r="H39" s="22"/>
    </row>
    <row r="40" spans="1:9">
      <c r="A40" s="4">
        <v>16</v>
      </c>
      <c r="B40" s="5" t="s">
        <v>82</v>
      </c>
      <c r="C40" s="6">
        <v>9000000</v>
      </c>
      <c r="D40" s="6"/>
      <c r="E40" s="6"/>
      <c r="F40" s="44">
        <v>25303804</v>
      </c>
      <c r="G40" s="23">
        <f>F40/C40*100</f>
        <v>281.15337777777773</v>
      </c>
      <c r="H40" s="22"/>
    </row>
    <row r="41" spans="1:9">
      <c r="A41" s="4">
        <v>17</v>
      </c>
      <c r="B41" s="5" t="s">
        <v>83</v>
      </c>
      <c r="C41" s="6">
        <v>830000000</v>
      </c>
      <c r="D41" s="6"/>
      <c r="E41" s="6"/>
      <c r="F41" s="42">
        <v>898175404</v>
      </c>
      <c r="G41" s="43"/>
      <c r="H41" s="22"/>
    </row>
    <row r="42" spans="1:9">
      <c r="A42" s="10" t="s">
        <v>3</v>
      </c>
      <c r="B42" s="11" t="s">
        <v>84</v>
      </c>
      <c r="C42" s="12"/>
      <c r="D42" s="12"/>
      <c r="E42" s="12"/>
      <c r="F42" s="6"/>
      <c r="G42" s="21"/>
      <c r="H42" s="22"/>
    </row>
    <row r="43" spans="1:9">
      <c r="A43" s="10" t="s">
        <v>85</v>
      </c>
      <c r="B43" s="11" t="s">
        <v>99</v>
      </c>
      <c r="C43" s="13"/>
      <c r="D43" s="13"/>
      <c r="E43" s="13"/>
      <c r="F43" s="45">
        <v>6517636372</v>
      </c>
      <c r="G43" s="43"/>
      <c r="H43" s="24"/>
    </row>
    <row r="44" spans="1:9">
      <c r="A44" s="10" t="s">
        <v>86</v>
      </c>
      <c r="B44" s="11" t="s">
        <v>87</v>
      </c>
      <c r="C44" s="3">
        <f>C45+C46</f>
        <v>200889000000</v>
      </c>
      <c r="D44" s="3">
        <f t="shared" ref="D44:F44" si="3">D45+D46</f>
        <v>58784128000</v>
      </c>
      <c r="E44" s="3">
        <f t="shared" si="3"/>
        <v>0</v>
      </c>
      <c r="F44" s="3">
        <f t="shared" si="3"/>
        <v>207864128000</v>
      </c>
      <c r="G44" s="21">
        <f>F44/C44*100</f>
        <v>103.47213038045886</v>
      </c>
      <c r="H44" s="22"/>
    </row>
    <row r="45" spans="1:9">
      <c r="A45" s="14">
        <v>1</v>
      </c>
      <c r="B45" s="15" t="s">
        <v>88</v>
      </c>
      <c r="C45" s="6">
        <v>199809000000</v>
      </c>
      <c r="D45" s="6"/>
      <c r="E45" s="6"/>
      <c r="F45" s="42">
        <v>148000000000</v>
      </c>
      <c r="G45" s="43"/>
      <c r="H45" s="22"/>
    </row>
    <row r="46" spans="1:9" ht="37.5">
      <c r="A46" s="14">
        <v>2</v>
      </c>
      <c r="B46" s="15" t="s">
        <v>89</v>
      </c>
      <c r="C46" s="6">
        <v>1080000000</v>
      </c>
      <c r="D46" s="6">
        <v>58784128000</v>
      </c>
      <c r="E46" s="6"/>
      <c r="F46" s="44">
        <v>59864128000</v>
      </c>
      <c r="G46" s="43"/>
      <c r="H46" s="22"/>
      <c r="I46" s="40"/>
    </row>
    <row r="47" spans="1:9">
      <c r="A47" s="10" t="s">
        <v>10</v>
      </c>
      <c r="B47" s="11" t="s">
        <v>11</v>
      </c>
      <c r="C47" s="3">
        <f>C48</f>
        <v>213280000000</v>
      </c>
      <c r="D47" s="3">
        <f t="shared" ref="D47:F47" si="4">D48</f>
        <v>65711784400</v>
      </c>
      <c r="E47" s="3">
        <f t="shared" si="4"/>
        <v>278991784400</v>
      </c>
      <c r="F47" s="3">
        <f t="shared" si="4"/>
        <v>171493871991</v>
      </c>
      <c r="G47" s="21">
        <f>F47/E47*100</f>
        <v>61.469147688278667</v>
      </c>
      <c r="H47" s="22"/>
    </row>
    <row r="48" spans="1:9" s="26" customFormat="1">
      <c r="A48" s="10" t="s">
        <v>98</v>
      </c>
      <c r="B48" s="11" t="s">
        <v>12</v>
      </c>
      <c r="C48" s="3">
        <f>C49+C50+C93</f>
        <v>213280000000</v>
      </c>
      <c r="D48" s="3">
        <f t="shared" ref="D48:F48" si="5">D49+D50+D93</f>
        <v>65711784400</v>
      </c>
      <c r="E48" s="3">
        <f t="shared" si="5"/>
        <v>278991784400</v>
      </c>
      <c r="F48" s="3">
        <f t="shared" si="5"/>
        <v>171493871991</v>
      </c>
      <c r="G48" s="21">
        <f t="shared" ref="G48:G93" si="6">F48/E48*100</f>
        <v>61.469147688278667</v>
      </c>
      <c r="H48" s="25"/>
    </row>
    <row r="49" spans="1:8" s="26" customFormat="1">
      <c r="A49" s="10" t="s">
        <v>2</v>
      </c>
      <c r="B49" s="11" t="s">
        <v>93</v>
      </c>
      <c r="C49" s="3">
        <v>1400000000</v>
      </c>
      <c r="D49" s="3">
        <f>22582567000</f>
        <v>22582567000</v>
      </c>
      <c r="E49" s="3">
        <f>C49+D49</f>
        <v>23982567000</v>
      </c>
      <c r="F49" s="3">
        <v>22325595000</v>
      </c>
      <c r="G49" s="21">
        <f t="shared" si="6"/>
        <v>93.090931425314068</v>
      </c>
      <c r="H49" s="25"/>
    </row>
    <row r="50" spans="1:8" s="26" customFormat="1">
      <c r="A50" s="10" t="s">
        <v>3</v>
      </c>
      <c r="B50" s="11" t="s">
        <v>97</v>
      </c>
      <c r="C50" s="3">
        <f>C51+C52+C53</f>
        <v>207698000000</v>
      </c>
      <c r="D50" s="3">
        <f>D51+D52+D53</f>
        <v>43129217400</v>
      </c>
      <c r="E50" s="3">
        <f>C50+D50</f>
        <v>250827217400</v>
      </c>
      <c r="F50" s="3">
        <f>F54+F57+F68+F71+F74+F77+F80+F83+F86+F89+F65+F92</f>
        <v>149085116991</v>
      </c>
      <c r="G50" s="21">
        <f t="shared" si="6"/>
        <v>59.437376268959873</v>
      </c>
      <c r="H50" s="25"/>
    </row>
    <row r="51" spans="1:8" s="35" customFormat="1" ht="19.5">
      <c r="A51" s="31"/>
      <c r="B51" s="32" t="s">
        <v>101</v>
      </c>
      <c r="C51" s="33">
        <v>4751000000</v>
      </c>
      <c r="D51" s="33"/>
      <c r="E51" s="3">
        <f t="shared" ref="E51:E114" si="7">C51+D51</f>
        <v>4751000000</v>
      </c>
      <c r="F51" s="33"/>
      <c r="G51" s="21">
        <f t="shared" si="6"/>
        <v>0</v>
      </c>
      <c r="H51" s="34"/>
    </row>
    <row r="52" spans="1:8" s="35" customFormat="1" ht="19.5">
      <c r="A52" s="31"/>
      <c r="B52" s="32" t="s">
        <v>102</v>
      </c>
      <c r="C52" s="33">
        <v>3172600000</v>
      </c>
      <c r="D52" s="33"/>
      <c r="E52" s="3">
        <f t="shared" si="7"/>
        <v>3172600000</v>
      </c>
      <c r="F52" s="33"/>
      <c r="G52" s="21"/>
      <c r="H52" s="34"/>
    </row>
    <row r="53" spans="1:8" s="35" customFormat="1" ht="19.5">
      <c r="A53" s="31"/>
      <c r="B53" s="32" t="s">
        <v>103</v>
      </c>
      <c r="C53" s="33">
        <f>C54+C57+C65+C68+C71+C74+C77+C80+C83+C86+C89+C92</f>
        <v>199774400000</v>
      </c>
      <c r="D53" s="33">
        <f>D54+D57+D65+D68+D71+D74+D77+D80+D83+D86+D89+D92</f>
        <v>43129217400</v>
      </c>
      <c r="E53" s="33">
        <f>E54+E57+E65+E68+E71+E74+E77+E80+E83+E86+E89+E92</f>
        <v>242903617400</v>
      </c>
      <c r="F53" s="33">
        <f>F54+F57+F65+F68+F71+F74+F77+F80+F83+F86+F89+F92</f>
        <v>149085116991</v>
      </c>
      <c r="G53" s="21">
        <f t="shared" si="6"/>
        <v>61.376244037360308</v>
      </c>
      <c r="H53" s="34"/>
    </row>
    <row r="54" spans="1:8">
      <c r="A54" s="10">
        <v>1</v>
      </c>
      <c r="B54" s="11" t="s">
        <v>6</v>
      </c>
      <c r="C54" s="3">
        <v>30563900000</v>
      </c>
      <c r="D54" s="3">
        <f>6294113000+430000000+448000000+525000000+43200000+182520000+1080000000+56160000+627062000+424532000+1488758400</f>
        <v>11599345400</v>
      </c>
      <c r="E54" s="3">
        <f t="shared" si="7"/>
        <v>42163245400</v>
      </c>
      <c r="F54" s="3">
        <v>30573391824</v>
      </c>
      <c r="G54" s="21">
        <f t="shared" si="6"/>
        <v>72.511950951479648</v>
      </c>
      <c r="H54" s="22"/>
    </row>
    <row r="55" spans="1:8">
      <c r="A55" s="14" t="s">
        <v>13</v>
      </c>
      <c r="B55" s="15" t="s">
        <v>7</v>
      </c>
      <c r="C55" s="6"/>
      <c r="D55" s="6"/>
      <c r="E55" s="3">
        <f t="shared" si="7"/>
        <v>0</v>
      </c>
      <c r="F55" s="6"/>
      <c r="G55" s="21"/>
      <c r="H55" s="22"/>
    </row>
    <row r="56" spans="1:8">
      <c r="A56" s="14" t="s">
        <v>14</v>
      </c>
      <c r="B56" s="15" t="s">
        <v>8</v>
      </c>
      <c r="C56" s="6"/>
      <c r="D56" s="6"/>
      <c r="E56" s="3">
        <f t="shared" si="7"/>
        <v>0</v>
      </c>
      <c r="F56" s="6"/>
      <c r="G56" s="21"/>
      <c r="H56" s="22"/>
    </row>
    <row r="57" spans="1:8" ht="37.5">
      <c r="A57" s="10">
        <v>2</v>
      </c>
      <c r="B57" s="11" t="s">
        <v>15</v>
      </c>
      <c r="C57" s="3">
        <v>357000000</v>
      </c>
      <c r="D57" s="3"/>
      <c r="E57" s="3">
        <f t="shared" si="7"/>
        <v>357000000</v>
      </c>
      <c r="F57" s="6"/>
      <c r="G57" s="21">
        <f t="shared" si="6"/>
        <v>0</v>
      </c>
      <c r="H57" s="22"/>
    </row>
    <row r="58" spans="1:8">
      <c r="A58" s="14" t="s">
        <v>16</v>
      </c>
      <c r="B58" s="15" t="s">
        <v>50</v>
      </c>
      <c r="C58" s="6">
        <v>0</v>
      </c>
      <c r="D58" s="6"/>
      <c r="E58" s="3">
        <f t="shared" si="7"/>
        <v>0</v>
      </c>
      <c r="F58" s="6"/>
      <c r="G58" s="21"/>
      <c r="H58" s="22"/>
    </row>
    <row r="59" spans="1:8" ht="37.5">
      <c r="A59" s="14" t="s">
        <v>19</v>
      </c>
      <c r="B59" s="27" t="s">
        <v>51</v>
      </c>
      <c r="C59" s="6"/>
      <c r="D59" s="6"/>
      <c r="E59" s="3">
        <f t="shared" si="7"/>
        <v>0</v>
      </c>
      <c r="F59" s="6"/>
      <c r="G59" s="21"/>
      <c r="H59" s="22"/>
    </row>
    <row r="60" spans="1:8" ht="56.25">
      <c r="A60" s="14" t="s">
        <v>19</v>
      </c>
      <c r="B60" s="27" t="s">
        <v>52</v>
      </c>
      <c r="C60" s="6"/>
      <c r="D60" s="6"/>
      <c r="E60" s="3">
        <f t="shared" si="7"/>
        <v>0</v>
      </c>
      <c r="F60" s="6"/>
      <c r="G60" s="21"/>
      <c r="H60" s="22"/>
    </row>
    <row r="61" spans="1:8">
      <c r="A61" s="14" t="s">
        <v>17</v>
      </c>
      <c r="B61" s="15" t="s">
        <v>4</v>
      </c>
      <c r="C61" s="6"/>
      <c r="D61" s="6"/>
      <c r="E61" s="3">
        <f t="shared" si="7"/>
        <v>0</v>
      </c>
      <c r="F61" s="6"/>
      <c r="G61" s="21"/>
      <c r="H61" s="22"/>
    </row>
    <row r="62" spans="1:8">
      <c r="A62" s="14" t="s">
        <v>18</v>
      </c>
      <c r="B62" s="15" t="s">
        <v>5</v>
      </c>
      <c r="C62" s="6"/>
      <c r="D62" s="6"/>
      <c r="E62" s="3">
        <f t="shared" si="7"/>
        <v>0</v>
      </c>
      <c r="F62" s="6"/>
      <c r="G62" s="21"/>
      <c r="H62" s="22"/>
    </row>
    <row r="63" spans="1:8">
      <c r="A63" s="14" t="s">
        <v>19</v>
      </c>
      <c r="B63" s="27" t="s">
        <v>20</v>
      </c>
      <c r="C63" s="6"/>
      <c r="D63" s="6"/>
      <c r="E63" s="3">
        <f t="shared" si="7"/>
        <v>0</v>
      </c>
      <c r="F63" s="6"/>
      <c r="G63" s="21"/>
      <c r="H63" s="22"/>
    </row>
    <row r="64" spans="1:8">
      <c r="A64" s="14" t="s">
        <v>19</v>
      </c>
      <c r="B64" s="27" t="s">
        <v>21</v>
      </c>
      <c r="C64" s="6"/>
      <c r="D64" s="6"/>
      <c r="E64" s="3">
        <f t="shared" si="7"/>
        <v>0</v>
      </c>
      <c r="F64" s="6"/>
      <c r="G64" s="21"/>
      <c r="H64" s="22"/>
    </row>
    <row r="65" spans="1:9">
      <c r="A65" s="10">
        <v>3</v>
      </c>
      <c r="B65" s="11" t="s">
        <v>90</v>
      </c>
      <c r="C65" s="3">
        <v>4831800000</v>
      </c>
      <c r="D65" s="3">
        <f>400000000+30666000</f>
        <v>430666000</v>
      </c>
      <c r="E65" s="3">
        <f t="shared" si="7"/>
        <v>5262466000</v>
      </c>
      <c r="F65" s="3">
        <f>2160564218+1357881000-38160000</f>
        <v>3480285218</v>
      </c>
      <c r="G65" s="21">
        <f t="shared" si="6"/>
        <v>66.134113132512397</v>
      </c>
      <c r="H65" s="22"/>
      <c r="I65" s="40">
        <f>E65-C65</f>
        <v>430666000</v>
      </c>
    </row>
    <row r="66" spans="1:9">
      <c r="A66" s="14" t="s">
        <v>23</v>
      </c>
      <c r="B66" s="15" t="s">
        <v>4</v>
      </c>
      <c r="C66" s="6"/>
      <c r="D66" s="6"/>
      <c r="E66" s="3">
        <f t="shared" si="7"/>
        <v>0</v>
      </c>
      <c r="F66" s="6"/>
      <c r="G66" s="21"/>
      <c r="H66" s="22"/>
    </row>
    <row r="67" spans="1:9">
      <c r="A67" s="14" t="s">
        <v>24</v>
      </c>
      <c r="B67" s="15" t="s">
        <v>5</v>
      </c>
      <c r="C67" s="6"/>
      <c r="D67" s="6"/>
      <c r="E67" s="3">
        <f t="shared" si="7"/>
        <v>0</v>
      </c>
      <c r="F67" s="6">
        <f>360497372+382982000</f>
        <v>743479372</v>
      </c>
      <c r="G67" s="21"/>
      <c r="H67" s="22"/>
    </row>
    <row r="68" spans="1:9">
      <c r="A68" s="10">
        <v>4</v>
      </c>
      <c r="B68" s="11" t="s">
        <v>22</v>
      </c>
      <c r="C68" s="3">
        <v>93208100000</v>
      </c>
      <c r="D68" s="3">
        <f>8094380000+185304000+1005342000+16700853000+1197000000+2788110000</f>
        <v>29970989000</v>
      </c>
      <c r="E68" s="3">
        <f t="shared" si="7"/>
        <v>123179089000</v>
      </c>
      <c r="F68" s="3">
        <v>75457502352</v>
      </c>
      <c r="G68" s="21">
        <f t="shared" si="6"/>
        <v>61.258370202754143</v>
      </c>
      <c r="H68" s="22"/>
    </row>
    <row r="69" spans="1:9">
      <c r="A69" s="14" t="s">
        <v>26</v>
      </c>
      <c r="B69" s="15" t="s">
        <v>4</v>
      </c>
      <c r="C69" s="6"/>
      <c r="D69" s="6"/>
      <c r="E69" s="3">
        <f t="shared" si="7"/>
        <v>0</v>
      </c>
      <c r="F69" s="3"/>
      <c r="G69" s="21"/>
      <c r="H69" s="22"/>
    </row>
    <row r="70" spans="1:9">
      <c r="A70" s="14" t="s">
        <v>27</v>
      </c>
      <c r="B70" s="15" t="s">
        <v>5</v>
      </c>
      <c r="C70" s="6"/>
      <c r="D70" s="6"/>
      <c r="E70" s="3">
        <f t="shared" si="7"/>
        <v>0</v>
      </c>
      <c r="F70" s="3"/>
      <c r="G70" s="21"/>
      <c r="H70" s="22"/>
    </row>
    <row r="71" spans="1:9">
      <c r="A71" s="10">
        <v>5</v>
      </c>
      <c r="B71" s="11" t="s">
        <v>25</v>
      </c>
      <c r="C71" s="3">
        <v>3831000000</v>
      </c>
      <c r="D71" s="3">
        <f>10800000+144284000</f>
        <v>155084000</v>
      </c>
      <c r="E71" s="3">
        <f t="shared" si="7"/>
        <v>3986084000</v>
      </c>
      <c r="F71" s="3">
        <v>2645892509</v>
      </c>
      <c r="G71" s="21">
        <f t="shared" si="6"/>
        <v>66.37824263111365</v>
      </c>
      <c r="H71" s="22"/>
    </row>
    <row r="72" spans="1:9">
      <c r="A72" s="14" t="s">
        <v>29</v>
      </c>
      <c r="B72" s="15" t="s">
        <v>4</v>
      </c>
      <c r="C72" s="6"/>
      <c r="D72" s="6"/>
      <c r="E72" s="3">
        <f t="shared" si="7"/>
        <v>0</v>
      </c>
      <c r="F72" s="3"/>
      <c r="G72" s="21"/>
      <c r="H72" s="22"/>
    </row>
    <row r="73" spans="1:9">
      <c r="A73" s="14" t="s">
        <v>30</v>
      </c>
      <c r="B73" s="15" t="s">
        <v>5</v>
      </c>
      <c r="C73" s="6"/>
      <c r="D73" s="6"/>
      <c r="E73" s="3">
        <f t="shared" si="7"/>
        <v>0</v>
      </c>
      <c r="F73" s="3"/>
      <c r="G73" s="21"/>
      <c r="H73" s="22"/>
    </row>
    <row r="74" spans="1:9">
      <c r="A74" s="10">
        <v>6</v>
      </c>
      <c r="B74" s="11" t="s">
        <v>28</v>
      </c>
      <c r="C74" s="3">
        <v>44655300000</v>
      </c>
      <c r="D74" s="3">
        <f>279600000+53000000+186900000</f>
        <v>519500000</v>
      </c>
      <c r="E74" s="3">
        <f t="shared" si="7"/>
        <v>45174800000</v>
      </c>
      <c r="F74" s="3">
        <v>28815060000</v>
      </c>
      <c r="G74" s="21">
        <f t="shared" si="6"/>
        <v>63.78569467933449</v>
      </c>
      <c r="H74" s="22"/>
    </row>
    <row r="75" spans="1:9">
      <c r="A75" s="14" t="s">
        <v>32</v>
      </c>
      <c r="B75" s="15" t="s">
        <v>4</v>
      </c>
      <c r="C75" s="6"/>
      <c r="D75" s="6"/>
      <c r="E75" s="3">
        <f t="shared" si="7"/>
        <v>0</v>
      </c>
      <c r="F75" s="3"/>
      <c r="G75" s="21"/>
      <c r="H75" s="22"/>
    </row>
    <row r="76" spans="1:9">
      <c r="A76" s="14" t="s">
        <v>33</v>
      </c>
      <c r="B76" s="15" t="s">
        <v>5</v>
      </c>
      <c r="C76" s="6"/>
      <c r="D76" s="6"/>
      <c r="E76" s="3">
        <f t="shared" si="7"/>
        <v>0</v>
      </c>
      <c r="F76" s="3"/>
      <c r="G76" s="21"/>
      <c r="H76" s="22"/>
    </row>
    <row r="77" spans="1:9">
      <c r="A77" s="10">
        <v>7</v>
      </c>
      <c r="B77" s="11" t="s">
        <v>31</v>
      </c>
      <c r="C77" s="3">
        <v>14817300000</v>
      </c>
      <c r="D77" s="41">
        <v>85082000</v>
      </c>
      <c r="E77" s="3">
        <f t="shared" si="7"/>
        <v>14902382000</v>
      </c>
      <c r="F77" s="3">
        <f>6431512756-45000000</f>
        <v>6386512756</v>
      </c>
      <c r="G77" s="21">
        <f t="shared" si="6"/>
        <v>42.855650566466494</v>
      </c>
      <c r="H77" s="22"/>
    </row>
    <row r="78" spans="1:9">
      <c r="A78" s="14" t="s">
        <v>35</v>
      </c>
      <c r="B78" s="15" t="s">
        <v>4</v>
      </c>
      <c r="C78" s="6"/>
      <c r="D78" s="6"/>
      <c r="E78" s="3">
        <f t="shared" si="7"/>
        <v>0</v>
      </c>
      <c r="F78" s="3"/>
      <c r="G78" s="21"/>
      <c r="H78" s="22"/>
    </row>
    <row r="79" spans="1:9">
      <c r="A79" s="14" t="s">
        <v>36</v>
      </c>
      <c r="B79" s="15" t="s">
        <v>5</v>
      </c>
      <c r="C79" s="6"/>
      <c r="D79" s="6"/>
      <c r="E79" s="3">
        <f t="shared" si="7"/>
        <v>0</v>
      </c>
      <c r="F79" s="3"/>
      <c r="G79" s="21"/>
      <c r="H79" s="22"/>
    </row>
    <row r="80" spans="1:9">
      <c r="A80" s="14">
        <v>8</v>
      </c>
      <c r="B80" s="11" t="s">
        <v>34</v>
      </c>
      <c r="C80" s="3">
        <v>1260000000</v>
      </c>
      <c r="D80" s="3"/>
      <c r="E80" s="3">
        <f t="shared" si="7"/>
        <v>1260000000</v>
      </c>
      <c r="F80" s="3">
        <v>676076699</v>
      </c>
      <c r="G80" s="21">
        <f t="shared" si="6"/>
        <v>53.656880873015879</v>
      </c>
      <c r="H80" s="22"/>
    </row>
    <row r="81" spans="1:8">
      <c r="A81" s="14" t="s">
        <v>38</v>
      </c>
      <c r="B81" s="15" t="s">
        <v>4</v>
      </c>
      <c r="C81" s="6"/>
      <c r="D81" s="6"/>
      <c r="E81" s="3">
        <f t="shared" si="7"/>
        <v>0</v>
      </c>
      <c r="F81" s="3"/>
      <c r="G81" s="21"/>
      <c r="H81" s="22"/>
    </row>
    <row r="82" spans="1:8">
      <c r="A82" s="14" t="s">
        <v>39</v>
      </c>
      <c r="B82" s="15" t="s">
        <v>5</v>
      </c>
      <c r="C82" s="6"/>
      <c r="D82" s="6"/>
      <c r="E82" s="3">
        <f t="shared" si="7"/>
        <v>0</v>
      </c>
      <c r="F82" s="3"/>
      <c r="G82" s="21"/>
      <c r="H82" s="22"/>
    </row>
    <row r="83" spans="1:8">
      <c r="A83" s="10">
        <v>9</v>
      </c>
      <c r="B83" s="11" t="s">
        <v>37</v>
      </c>
      <c r="C83" s="3">
        <v>4708000000</v>
      </c>
      <c r="D83" s="3">
        <v>368551000</v>
      </c>
      <c r="E83" s="3">
        <f t="shared" si="7"/>
        <v>5076551000</v>
      </c>
      <c r="F83" s="3">
        <v>799511900</v>
      </c>
      <c r="G83" s="21">
        <f t="shared" si="6"/>
        <v>15.749115885962734</v>
      </c>
      <c r="H83" s="22"/>
    </row>
    <row r="84" spans="1:8">
      <c r="A84" s="14" t="s">
        <v>41</v>
      </c>
      <c r="B84" s="15" t="s">
        <v>4</v>
      </c>
      <c r="C84" s="6"/>
      <c r="D84" s="6"/>
      <c r="E84" s="3">
        <f t="shared" si="7"/>
        <v>0</v>
      </c>
      <c r="F84" s="3"/>
      <c r="G84" s="21"/>
      <c r="H84" s="22"/>
    </row>
    <row r="85" spans="1:8">
      <c r="A85" s="14" t="s">
        <v>42</v>
      </c>
      <c r="B85" s="15" t="s">
        <v>5</v>
      </c>
      <c r="C85" s="6"/>
      <c r="D85" s="6"/>
      <c r="E85" s="3">
        <f t="shared" si="7"/>
        <v>0</v>
      </c>
      <c r="F85" s="3"/>
      <c r="G85" s="21"/>
      <c r="H85" s="22"/>
    </row>
    <row r="86" spans="1:8" ht="37.5">
      <c r="A86" s="10">
        <v>10</v>
      </c>
      <c r="B86" s="11" t="s">
        <v>40</v>
      </c>
      <c r="C86" s="3">
        <v>234000000</v>
      </c>
      <c r="D86" s="3"/>
      <c r="E86" s="3">
        <f t="shared" si="7"/>
        <v>234000000</v>
      </c>
      <c r="F86" s="3">
        <v>13218733</v>
      </c>
      <c r="G86" s="21">
        <f t="shared" si="6"/>
        <v>5.6490311965811966</v>
      </c>
      <c r="H86" s="22"/>
    </row>
    <row r="87" spans="1:8">
      <c r="A87" s="14" t="s">
        <v>44</v>
      </c>
      <c r="B87" s="15" t="s">
        <v>4</v>
      </c>
      <c r="C87" s="6"/>
      <c r="D87" s="6"/>
      <c r="E87" s="3">
        <f t="shared" si="7"/>
        <v>0</v>
      </c>
      <c r="F87" s="3"/>
      <c r="G87" s="21"/>
      <c r="H87" s="22"/>
    </row>
    <row r="88" spans="1:8">
      <c r="A88" s="14" t="s">
        <v>45</v>
      </c>
      <c r="B88" s="15" t="s">
        <v>5</v>
      </c>
      <c r="C88" s="6"/>
      <c r="D88" s="6"/>
      <c r="E88" s="3">
        <f t="shared" si="7"/>
        <v>0</v>
      </c>
      <c r="F88" s="3"/>
      <c r="G88" s="21"/>
      <c r="H88" s="22"/>
    </row>
    <row r="89" spans="1:8">
      <c r="A89" s="10">
        <v>11</v>
      </c>
      <c r="B89" s="11" t="s">
        <v>43</v>
      </c>
      <c r="C89" s="3">
        <v>275000000</v>
      </c>
      <c r="D89" s="3"/>
      <c r="E89" s="3">
        <f t="shared" si="7"/>
        <v>275000000</v>
      </c>
      <c r="F89" s="3">
        <v>88265000</v>
      </c>
      <c r="G89" s="21">
        <f t="shared" si="6"/>
        <v>32.096363636363634</v>
      </c>
      <c r="H89" s="22"/>
    </row>
    <row r="90" spans="1:8">
      <c r="A90" s="14" t="s">
        <v>104</v>
      </c>
      <c r="B90" s="15" t="s">
        <v>4</v>
      </c>
      <c r="C90" s="6"/>
      <c r="D90" s="6"/>
      <c r="E90" s="3">
        <f t="shared" si="7"/>
        <v>0</v>
      </c>
      <c r="F90" s="3"/>
      <c r="G90" s="21"/>
      <c r="H90" s="22"/>
    </row>
    <row r="91" spans="1:8">
      <c r="A91" s="14" t="s">
        <v>105</v>
      </c>
      <c r="B91" s="15" t="s">
        <v>5</v>
      </c>
      <c r="C91" s="6"/>
      <c r="D91" s="6"/>
      <c r="E91" s="3">
        <f t="shared" si="7"/>
        <v>0</v>
      </c>
      <c r="F91" s="3"/>
      <c r="G91" s="21"/>
      <c r="H91" s="22"/>
    </row>
    <row r="92" spans="1:8">
      <c r="A92" s="10">
        <v>12</v>
      </c>
      <c r="B92" s="11" t="s">
        <v>91</v>
      </c>
      <c r="C92" s="3">
        <v>1033000000</v>
      </c>
      <c r="D92" s="3"/>
      <c r="E92" s="3">
        <f t="shared" si="7"/>
        <v>1033000000</v>
      </c>
      <c r="F92" s="3">
        <v>149400000</v>
      </c>
      <c r="G92" s="21">
        <f t="shared" si="6"/>
        <v>14.462729912875123</v>
      </c>
      <c r="H92" s="22"/>
    </row>
    <row r="93" spans="1:8">
      <c r="A93" s="10" t="s">
        <v>9</v>
      </c>
      <c r="B93" s="11" t="s">
        <v>94</v>
      </c>
      <c r="C93" s="3">
        <v>4182000000</v>
      </c>
      <c r="D93" s="3"/>
      <c r="E93" s="3">
        <f t="shared" si="7"/>
        <v>4182000000</v>
      </c>
      <c r="F93" s="3">
        <f>38160000+45000000</f>
        <v>83160000</v>
      </c>
      <c r="G93" s="21">
        <f t="shared" si="6"/>
        <v>1.9885222381635581</v>
      </c>
      <c r="H93" s="22"/>
    </row>
    <row r="94" spans="1:8">
      <c r="A94" s="10" t="s">
        <v>98</v>
      </c>
      <c r="B94" s="11" t="s">
        <v>46</v>
      </c>
      <c r="C94" s="6"/>
      <c r="D94" s="6"/>
      <c r="E94" s="3">
        <f t="shared" si="7"/>
        <v>0</v>
      </c>
      <c r="F94" s="6"/>
      <c r="G94" s="21"/>
      <c r="H94" s="22"/>
    </row>
    <row r="95" spans="1:8">
      <c r="A95" s="10">
        <v>1</v>
      </c>
      <c r="B95" s="11" t="s">
        <v>6</v>
      </c>
      <c r="C95" s="6"/>
      <c r="D95" s="6"/>
      <c r="E95" s="3">
        <f t="shared" si="7"/>
        <v>0</v>
      </c>
      <c r="F95" s="6"/>
      <c r="G95" s="21"/>
      <c r="H95" s="22"/>
    </row>
    <row r="96" spans="1:8">
      <c r="A96" s="14" t="s">
        <v>13</v>
      </c>
      <c r="B96" s="15" t="s">
        <v>47</v>
      </c>
      <c r="C96" s="6"/>
      <c r="D96" s="6"/>
      <c r="E96" s="3">
        <f t="shared" si="7"/>
        <v>0</v>
      </c>
      <c r="F96" s="6"/>
      <c r="G96" s="21"/>
      <c r="H96" s="22"/>
    </row>
    <row r="97" spans="1:8">
      <c r="A97" s="14" t="s">
        <v>14</v>
      </c>
      <c r="B97" s="15" t="s">
        <v>48</v>
      </c>
      <c r="C97" s="6"/>
      <c r="D97" s="6"/>
      <c r="E97" s="3">
        <f t="shared" si="7"/>
        <v>0</v>
      </c>
      <c r="F97" s="6"/>
      <c r="G97" s="21"/>
      <c r="H97" s="22"/>
    </row>
    <row r="98" spans="1:8" ht="37.5">
      <c r="A98" s="10">
        <v>2</v>
      </c>
      <c r="B98" s="11" t="s">
        <v>15</v>
      </c>
      <c r="C98" s="6"/>
      <c r="D98" s="6"/>
      <c r="E98" s="3">
        <f t="shared" si="7"/>
        <v>0</v>
      </c>
      <c r="F98" s="6"/>
      <c r="G98" s="21"/>
      <c r="H98" s="22"/>
    </row>
    <row r="99" spans="1:8">
      <c r="A99" s="14" t="s">
        <v>16</v>
      </c>
      <c r="B99" s="15" t="s">
        <v>47</v>
      </c>
      <c r="C99" s="6"/>
      <c r="D99" s="6"/>
      <c r="E99" s="3">
        <f t="shared" si="7"/>
        <v>0</v>
      </c>
      <c r="F99" s="6"/>
      <c r="G99" s="21"/>
      <c r="H99" s="22"/>
    </row>
    <row r="100" spans="1:8">
      <c r="A100" s="14" t="s">
        <v>17</v>
      </c>
      <c r="B100" s="15" t="s">
        <v>48</v>
      </c>
      <c r="C100" s="6"/>
      <c r="D100" s="6"/>
      <c r="E100" s="3">
        <f t="shared" si="7"/>
        <v>0</v>
      </c>
      <c r="F100" s="6"/>
      <c r="G100" s="21"/>
      <c r="H100" s="22"/>
    </row>
    <row r="101" spans="1:8">
      <c r="A101" s="10">
        <v>3</v>
      </c>
      <c r="B101" s="11" t="s">
        <v>53</v>
      </c>
      <c r="C101" s="6"/>
      <c r="D101" s="6"/>
      <c r="E101" s="3">
        <f t="shared" si="7"/>
        <v>0</v>
      </c>
      <c r="F101" s="6"/>
      <c r="G101" s="21"/>
      <c r="H101" s="22"/>
    </row>
    <row r="102" spans="1:8">
      <c r="A102" s="14" t="s">
        <v>23</v>
      </c>
      <c r="B102" s="15" t="s">
        <v>47</v>
      </c>
      <c r="C102" s="6"/>
      <c r="D102" s="6"/>
      <c r="E102" s="3">
        <f t="shared" si="7"/>
        <v>0</v>
      </c>
      <c r="F102" s="6"/>
      <c r="G102" s="21"/>
      <c r="H102" s="22"/>
    </row>
    <row r="103" spans="1:8">
      <c r="A103" s="14" t="s">
        <v>24</v>
      </c>
      <c r="B103" s="15" t="s">
        <v>48</v>
      </c>
      <c r="C103" s="6"/>
      <c r="D103" s="6"/>
      <c r="E103" s="3">
        <f t="shared" si="7"/>
        <v>0</v>
      </c>
      <c r="F103" s="6"/>
      <c r="G103" s="21"/>
      <c r="H103" s="22"/>
    </row>
    <row r="104" spans="1:8">
      <c r="A104" s="10">
        <v>4</v>
      </c>
      <c r="B104" s="11" t="s">
        <v>25</v>
      </c>
      <c r="C104" s="6"/>
      <c r="D104" s="6"/>
      <c r="E104" s="3">
        <f t="shared" si="7"/>
        <v>0</v>
      </c>
      <c r="F104" s="6"/>
      <c r="G104" s="21"/>
      <c r="H104" s="22"/>
    </row>
    <row r="105" spans="1:8">
      <c r="A105" s="14" t="s">
        <v>26</v>
      </c>
      <c r="B105" s="15" t="s">
        <v>47</v>
      </c>
      <c r="C105" s="6"/>
      <c r="D105" s="6"/>
      <c r="E105" s="3">
        <f t="shared" si="7"/>
        <v>0</v>
      </c>
      <c r="F105" s="6"/>
      <c r="G105" s="21"/>
      <c r="H105" s="22"/>
    </row>
    <row r="106" spans="1:8">
      <c r="A106" s="14" t="s">
        <v>27</v>
      </c>
      <c r="B106" s="15" t="s">
        <v>48</v>
      </c>
      <c r="C106" s="6"/>
      <c r="D106" s="6"/>
      <c r="E106" s="3">
        <f t="shared" si="7"/>
        <v>0</v>
      </c>
      <c r="F106" s="6"/>
      <c r="G106" s="21"/>
      <c r="H106" s="22"/>
    </row>
    <row r="107" spans="1:8">
      <c r="A107" s="10">
        <v>5</v>
      </c>
      <c r="B107" s="11" t="s">
        <v>28</v>
      </c>
      <c r="C107" s="6"/>
      <c r="D107" s="6"/>
      <c r="E107" s="3">
        <f t="shared" si="7"/>
        <v>0</v>
      </c>
      <c r="F107" s="6"/>
      <c r="G107" s="21"/>
      <c r="H107" s="22"/>
    </row>
    <row r="108" spans="1:8">
      <c r="A108" s="14" t="s">
        <v>29</v>
      </c>
      <c r="B108" s="15" t="s">
        <v>47</v>
      </c>
      <c r="C108" s="6"/>
      <c r="D108" s="6"/>
      <c r="E108" s="3">
        <f t="shared" si="7"/>
        <v>0</v>
      </c>
      <c r="F108" s="6"/>
      <c r="G108" s="21"/>
      <c r="H108" s="22"/>
    </row>
    <row r="109" spans="1:8">
      <c r="A109" s="14" t="s">
        <v>17</v>
      </c>
      <c r="B109" s="15" t="s">
        <v>48</v>
      </c>
      <c r="C109" s="6"/>
      <c r="D109" s="6"/>
      <c r="E109" s="3">
        <f t="shared" si="7"/>
        <v>0</v>
      </c>
      <c r="F109" s="6"/>
      <c r="G109" s="21"/>
      <c r="H109" s="22"/>
    </row>
    <row r="110" spans="1:8" ht="25.15" customHeight="1">
      <c r="A110" s="10">
        <v>6</v>
      </c>
      <c r="B110" s="11" t="s">
        <v>31</v>
      </c>
      <c r="C110" s="6"/>
      <c r="D110" s="6"/>
      <c r="E110" s="3">
        <f t="shared" si="7"/>
        <v>0</v>
      </c>
      <c r="F110" s="6"/>
      <c r="G110" s="21"/>
      <c r="H110" s="22"/>
    </row>
    <row r="111" spans="1:8" ht="25.15" customHeight="1">
      <c r="A111" s="14" t="s">
        <v>32</v>
      </c>
      <c r="B111" s="15" t="s">
        <v>47</v>
      </c>
      <c r="C111" s="6"/>
      <c r="D111" s="6"/>
      <c r="E111" s="3">
        <f t="shared" si="7"/>
        <v>0</v>
      </c>
      <c r="F111" s="6"/>
      <c r="G111" s="21"/>
      <c r="H111" s="22"/>
    </row>
    <row r="112" spans="1:8" ht="25.15" customHeight="1">
      <c r="A112" s="14" t="s">
        <v>33</v>
      </c>
      <c r="B112" s="15" t="s">
        <v>48</v>
      </c>
      <c r="C112" s="6"/>
      <c r="D112" s="6"/>
      <c r="E112" s="3">
        <f t="shared" si="7"/>
        <v>0</v>
      </c>
      <c r="F112" s="6"/>
      <c r="G112" s="21"/>
      <c r="H112" s="22"/>
    </row>
    <row r="113" spans="1:8" ht="25.15" customHeight="1">
      <c r="A113" s="10">
        <v>7</v>
      </c>
      <c r="B113" s="11" t="s">
        <v>34</v>
      </c>
      <c r="C113" s="6"/>
      <c r="D113" s="6"/>
      <c r="E113" s="3">
        <f t="shared" si="7"/>
        <v>0</v>
      </c>
      <c r="F113" s="6"/>
      <c r="G113" s="21"/>
      <c r="H113" s="22"/>
    </row>
    <row r="114" spans="1:8" ht="25.15" customHeight="1">
      <c r="A114" s="14" t="s">
        <v>35</v>
      </c>
      <c r="B114" s="15" t="s">
        <v>47</v>
      </c>
      <c r="C114" s="6"/>
      <c r="D114" s="6"/>
      <c r="E114" s="3">
        <f t="shared" si="7"/>
        <v>0</v>
      </c>
      <c r="F114" s="6"/>
      <c r="G114" s="21"/>
      <c r="H114" s="22"/>
    </row>
    <row r="115" spans="1:8" ht="25.15" customHeight="1">
      <c r="A115" s="14" t="s">
        <v>36</v>
      </c>
      <c r="B115" s="15" t="s">
        <v>48</v>
      </c>
      <c r="C115" s="6"/>
      <c r="D115" s="6"/>
      <c r="E115" s="3">
        <f t="shared" ref="E115:E155" si="8">C115+D115</f>
        <v>0</v>
      </c>
      <c r="F115" s="6"/>
      <c r="G115" s="21"/>
      <c r="H115" s="22"/>
    </row>
    <row r="116" spans="1:8" ht="25.15" customHeight="1">
      <c r="A116" s="10">
        <v>8</v>
      </c>
      <c r="B116" s="11" t="s">
        <v>37</v>
      </c>
      <c r="C116" s="6"/>
      <c r="D116" s="6"/>
      <c r="E116" s="3">
        <f t="shared" si="8"/>
        <v>0</v>
      </c>
      <c r="F116" s="6"/>
      <c r="G116" s="21"/>
      <c r="H116" s="22"/>
    </row>
    <row r="117" spans="1:8" ht="25.15" customHeight="1">
      <c r="A117" s="14" t="s">
        <v>38</v>
      </c>
      <c r="B117" s="15" t="s">
        <v>47</v>
      </c>
      <c r="C117" s="6"/>
      <c r="D117" s="6"/>
      <c r="E117" s="3">
        <f t="shared" si="8"/>
        <v>0</v>
      </c>
      <c r="F117" s="6"/>
      <c r="G117" s="21"/>
      <c r="H117" s="22"/>
    </row>
    <row r="118" spans="1:8" ht="25.15" customHeight="1">
      <c r="A118" s="14" t="s">
        <v>39</v>
      </c>
      <c r="B118" s="15" t="s">
        <v>48</v>
      </c>
      <c r="C118" s="6"/>
      <c r="D118" s="6"/>
      <c r="E118" s="3">
        <f t="shared" si="8"/>
        <v>0</v>
      </c>
      <c r="F118" s="6"/>
      <c r="G118" s="21"/>
      <c r="H118" s="22"/>
    </row>
    <row r="119" spans="1:8" ht="25.15" customHeight="1">
      <c r="A119" s="10">
        <v>9</v>
      </c>
      <c r="B119" s="11" t="s">
        <v>40</v>
      </c>
      <c r="C119" s="6"/>
      <c r="D119" s="6"/>
      <c r="E119" s="3">
        <f t="shared" si="8"/>
        <v>0</v>
      </c>
      <c r="F119" s="6"/>
      <c r="G119" s="21"/>
      <c r="H119" s="22"/>
    </row>
    <row r="120" spans="1:8" ht="25.15" customHeight="1">
      <c r="A120" s="14" t="s">
        <v>41</v>
      </c>
      <c r="B120" s="15" t="s">
        <v>47</v>
      </c>
      <c r="C120" s="6"/>
      <c r="D120" s="6"/>
      <c r="E120" s="3">
        <f t="shared" si="8"/>
        <v>0</v>
      </c>
      <c r="F120" s="6"/>
      <c r="G120" s="21"/>
      <c r="H120" s="22"/>
    </row>
    <row r="121" spans="1:8" ht="25.15" customHeight="1">
      <c r="A121" s="14" t="s">
        <v>42</v>
      </c>
      <c r="B121" s="15" t="s">
        <v>48</v>
      </c>
      <c r="C121" s="6"/>
      <c r="D121" s="6"/>
      <c r="E121" s="3">
        <f t="shared" si="8"/>
        <v>0</v>
      </c>
      <c r="F121" s="6"/>
      <c r="G121" s="21"/>
      <c r="H121" s="22"/>
    </row>
    <row r="122" spans="1:8" ht="25.15" customHeight="1">
      <c r="A122" s="10">
        <v>10</v>
      </c>
      <c r="B122" s="11" t="s">
        <v>43</v>
      </c>
      <c r="C122" s="6"/>
      <c r="D122" s="6"/>
      <c r="E122" s="3">
        <f t="shared" si="8"/>
        <v>0</v>
      </c>
      <c r="F122" s="6"/>
      <c r="G122" s="21"/>
      <c r="H122" s="22"/>
    </row>
    <row r="123" spans="1:8" ht="25.15" customHeight="1">
      <c r="A123" s="14" t="s">
        <v>44</v>
      </c>
      <c r="B123" s="15" t="s">
        <v>47</v>
      </c>
      <c r="C123" s="6"/>
      <c r="D123" s="6"/>
      <c r="E123" s="3">
        <f t="shared" si="8"/>
        <v>0</v>
      </c>
      <c r="F123" s="6"/>
      <c r="G123" s="21"/>
      <c r="H123" s="22"/>
    </row>
    <row r="124" spans="1:8" ht="25.15" customHeight="1">
      <c r="A124" s="14" t="s">
        <v>45</v>
      </c>
      <c r="B124" s="15" t="s">
        <v>48</v>
      </c>
      <c r="C124" s="6"/>
      <c r="D124" s="6"/>
      <c r="E124" s="3">
        <f t="shared" si="8"/>
        <v>0</v>
      </c>
      <c r="F124" s="6"/>
      <c r="G124" s="21"/>
      <c r="H124" s="22"/>
    </row>
    <row r="125" spans="1:8" ht="25.15" customHeight="1">
      <c r="A125" s="10" t="s">
        <v>9</v>
      </c>
      <c r="B125" s="11" t="s">
        <v>49</v>
      </c>
      <c r="C125" s="6"/>
      <c r="D125" s="6"/>
      <c r="E125" s="3">
        <f t="shared" si="8"/>
        <v>0</v>
      </c>
      <c r="F125" s="6"/>
      <c r="G125" s="21"/>
      <c r="H125" s="22"/>
    </row>
    <row r="126" spans="1:8" ht="25.15" customHeight="1">
      <c r="A126" s="10">
        <v>1</v>
      </c>
      <c r="B126" s="11" t="s">
        <v>6</v>
      </c>
      <c r="C126" s="6"/>
      <c r="D126" s="6"/>
      <c r="E126" s="3">
        <f t="shared" si="8"/>
        <v>0</v>
      </c>
      <c r="F126" s="6"/>
      <c r="G126" s="21"/>
      <c r="H126" s="22"/>
    </row>
    <row r="127" spans="1:8" ht="25.15" customHeight="1">
      <c r="A127" s="14" t="s">
        <v>13</v>
      </c>
      <c r="B127" s="15" t="s">
        <v>47</v>
      </c>
      <c r="C127" s="6"/>
      <c r="D127" s="6"/>
      <c r="E127" s="3">
        <f t="shared" si="8"/>
        <v>0</v>
      </c>
      <c r="F127" s="6"/>
      <c r="G127" s="21"/>
      <c r="H127" s="22"/>
    </row>
    <row r="128" spans="1:8" ht="25.15" customHeight="1">
      <c r="A128" s="14" t="s">
        <v>14</v>
      </c>
      <c r="B128" s="15" t="s">
        <v>48</v>
      </c>
      <c r="C128" s="6"/>
      <c r="D128" s="6"/>
      <c r="E128" s="3">
        <f t="shared" si="8"/>
        <v>0</v>
      </c>
      <c r="F128" s="6"/>
      <c r="G128" s="21"/>
      <c r="H128" s="22"/>
    </row>
    <row r="129" spans="1:8" ht="25.15" customHeight="1">
      <c r="A129" s="10">
        <v>2</v>
      </c>
      <c r="B129" s="11" t="s">
        <v>15</v>
      </c>
      <c r="C129" s="6"/>
      <c r="D129" s="6"/>
      <c r="E129" s="3">
        <f t="shared" si="8"/>
        <v>0</v>
      </c>
      <c r="F129" s="6"/>
      <c r="G129" s="21"/>
      <c r="H129" s="22"/>
    </row>
    <row r="130" spans="1:8" ht="25.15" customHeight="1">
      <c r="A130" s="14" t="s">
        <v>16</v>
      </c>
      <c r="B130" s="15" t="s">
        <v>47</v>
      </c>
      <c r="C130" s="6"/>
      <c r="D130" s="6"/>
      <c r="E130" s="3">
        <f t="shared" si="8"/>
        <v>0</v>
      </c>
      <c r="F130" s="6"/>
      <c r="G130" s="21"/>
      <c r="H130" s="22"/>
    </row>
    <row r="131" spans="1:8" ht="25.15" customHeight="1">
      <c r="A131" s="14" t="s">
        <v>17</v>
      </c>
      <c r="B131" s="15" t="s">
        <v>48</v>
      </c>
      <c r="C131" s="6"/>
      <c r="D131" s="6"/>
      <c r="E131" s="3">
        <f t="shared" si="8"/>
        <v>0</v>
      </c>
      <c r="F131" s="6"/>
      <c r="G131" s="21"/>
      <c r="H131" s="22"/>
    </row>
    <row r="132" spans="1:8" ht="25.15" customHeight="1">
      <c r="A132" s="14">
        <v>3</v>
      </c>
      <c r="B132" s="11" t="s">
        <v>53</v>
      </c>
      <c r="C132" s="6"/>
      <c r="D132" s="6"/>
      <c r="E132" s="3">
        <f t="shared" si="8"/>
        <v>0</v>
      </c>
      <c r="F132" s="6"/>
      <c r="G132" s="21"/>
      <c r="H132" s="22"/>
    </row>
    <row r="133" spans="1:8" ht="25.15" customHeight="1">
      <c r="A133" s="14" t="s">
        <v>23</v>
      </c>
      <c r="B133" s="15" t="s">
        <v>92</v>
      </c>
      <c r="C133" s="6"/>
      <c r="D133" s="6"/>
      <c r="E133" s="3">
        <f t="shared" si="8"/>
        <v>0</v>
      </c>
      <c r="F133" s="6"/>
      <c r="G133" s="21"/>
      <c r="H133" s="22"/>
    </row>
    <row r="134" spans="1:8" ht="25.15" customHeight="1">
      <c r="A134" s="14" t="s">
        <v>24</v>
      </c>
      <c r="B134" s="15" t="s">
        <v>48</v>
      </c>
      <c r="C134" s="6"/>
      <c r="D134" s="6"/>
      <c r="E134" s="3">
        <f t="shared" si="8"/>
        <v>0</v>
      </c>
      <c r="F134" s="6"/>
      <c r="G134" s="21"/>
      <c r="H134" s="22"/>
    </row>
    <row r="135" spans="1:8" ht="25.15" customHeight="1">
      <c r="A135" s="10">
        <v>4</v>
      </c>
      <c r="B135" s="11" t="s">
        <v>25</v>
      </c>
      <c r="C135" s="6"/>
      <c r="D135" s="6"/>
      <c r="E135" s="3">
        <f t="shared" si="8"/>
        <v>0</v>
      </c>
      <c r="F135" s="6"/>
      <c r="G135" s="21"/>
      <c r="H135" s="22"/>
    </row>
    <row r="136" spans="1:8" ht="25.15" customHeight="1">
      <c r="A136" s="14" t="s">
        <v>26</v>
      </c>
      <c r="B136" s="15" t="s">
        <v>47</v>
      </c>
      <c r="C136" s="6"/>
      <c r="D136" s="6"/>
      <c r="E136" s="3">
        <f t="shared" si="8"/>
        <v>0</v>
      </c>
      <c r="F136" s="6"/>
      <c r="G136" s="21"/>
      <c r="H136" s="22"/>
    </row>
    <row r="137" spans="1:8" ht="25.15" customHeight="1">
      <c r="A137" s="14" t="s">
        <v>27</v>
      </c>
      <c r="B137" s="15" t="s">
        <v>48</v>
      </c>
      <c r="C137" s="6"/>
      <c r="D137" s="6"/>
      <c r="E137" s="3">
        <f t="shared" si="8"/>
        <v>0</v>
      </c>
      <c r="F137" s="6"/>
      <c r="G137" s="21"/>
      <c r="H137" s="22"/>
    </row>
    <row r="138" spans="1:8" ht="25.15" customHeight="1">
      <c r="A138" s="14">
        <v>5</v>
      </c>
      <c r="B138" s="11" t="s">
        <v>28</v>
      </c>
      <c r="C138" s="6"/>
      <c r="D138" s="6"/>
      <c r="E138" s="3">
        <f t="shared" si="8"/>
        <v>0</v>
      </c>
      <c r="F138" s="6"/>
      <c r="G138" s="21"/>
      <c r="H138" s="22"/>
    </row>
    <row r="139" spans="1:8" ht="25.15" customHeight="1">
      <c r="A139" s="14" t="s">
        <v>29</v>
      </c>
      <c r="B139" s="15" t="s">
        <v>47</v>
      </c>
      <c r="C139" s="6"/>
      <c r="D139" s="6"/>
      <c r="E139" s="3">
        <f t="shared" si="8"/>
        <v>0</v>
      </c>
      <c r="F139" s="6"/>
      <c r="G139" s="21"/>
      <c r="H139" s="22"/>
    </row>
    <row r="140" spans="1:8" ht="25.15" customHeight="1">
      <c r="A140" s="14" t="s">
        <v>17</v>
      </c>
      <c r="B140" s="15" t="s">
        <v>48</v>
      </c>
      <c r="C140" s="6"/>
      <c r="D140" s="6"/>
      <c r="E140" s="3">
        <f t="shared" si="8"/>
        <v>0</v>
      </c>
      <c r="F140" s="6"/>
      <c r="G140" s="21"/>
      <c r="H140" s="22"/>
    </row>
    <row r="141" spans="1:8" ht="25.15" customHeight="1">
      <c r="A141" s="10">
        <v>6</v>
      </c>
      <c r="B141" s="11" t="s">
        <v>31</v>
      </c>
      <c r="C141" s="6"/>
      <c r="D141" s="6"/>
      <c r="E141" s="3">
        <f t="shared" si="8"/>
        <v>0</v>
      </c>
      <c r="F141" s="6"/>
      <c r="G141" s="21"/>
      <c r="H141" s="22"/>
    </row>
    <row r="142" spans="1:8" ht="25.15" customHeight="1">
      <c r="A142" s="14" t="s">
        <v>32</v>
      </c>
      <c r="B142" s="15" t="s">
        <v>47</v>
      </c>
      <c r="C142" s="6"/>
      <c r="D142" s="6"/>
      <c r="E142" s="3">
        <f t="shared" si="8"/>
        <v>0</v>
      </c>
      <c r="F142" s="6"/>
      <c r="G142" s="21"/>
      <c r="H142" s="22"/>
    </row>
    <row r="143" spans="1:8" ht="25.15" customHeight="1">
      <c r="A143" s="14" t="s">
        <v>33</v>
      </c>
      <c r="B143" s="15" t="s">
        <v>48</v>
      </c>
      <c r="C143" s="6"/>
      <c r="D143" s="6"/>
      <c r="E143" s="3">
        <f t="shared" si="8"/>
        <v>0</v>
      </c>
      <c r="F143" s="6"/>
      <c r="G143" s="21"/>
      <c r="H143" s="22"/>
    </row>
    <row r="144" spans="1:8" ht="25.15" customHeight="1">
      <c r="A144" s="14">
        <v>7</v>
      </c>
      <c r="B144" s="11" t="s">
        <v>34</v>
      </c>
      <c r="C144" s="6"/>
      <c r="D144" s="6"/>
      <c r="E144" s="3">
        <f t="shared" si="8"/>
        <v>0</v>
      </c>
      <c r="F144" s="6"/>
      <c r="G144" s="21"/>
      <c r="H144" s="22"/>
    </row>
    <row r="145" spans="1:8" ht="25.15" customHeight="1">
      <c r="A145" s="14" t="s">
        <v>35</v>
      </c>
      <c r="B145" s="15" t="s">
        <v>47</v>
      </c>
      <c r="C145" s="6"/>
      <c r="D145" s="6"/>
      <c r="E145" s="3">
        <f t="shared" si="8"/>
        <v>0</v>
      </c>
      <c r="F145" s="6"/>
      <c r="G145" s="21"/>
      <c r="H145" s="22"/>
    </row>
    <row r="146" spans="1:8" ht="25.15" customHeight="1">
      <c r="A146" s="14" t="s">
        <v>36</v>
      </c>
      <c r="B146" s="15" t="s">
        <v>48</v>
      </c>
      <c r="C146" s="6"/>
      <c r="D146" s="6"/>
      <c r="E146" s="3">
        <f t="shared" si="8"/>
        <v>0</v>
      </c>
      <c r="F146" s="6"/>
      <c r="G146" s="21"/>
      <c r="H146" s="22"/>
    </row>
    <row r="147" spans="1:8" ht="25.15" customHeight="1">
      <c r="A147" s="10">
        <v>8</v>
      </c>
      <c r="B147" s="11" t="s">
        <v>37</v>
      </c>
      <c r="C147" s="6"/>
      <c r="D147" s="6"/>
      <c r="E147" s="3">
        <f t="shared" si="8"/>
        <v>0</v>
      </c>
      <c r="F147" s="6"/>
      <c r="G147" s="21"/>
      <c r="H147" s="22"/>
    </row>
    <row r="148" spans="1:8" ht="25.15" customHeight="1">
      <c r="A148" s="14" t="s">
        <v>38</v>
      </c>
      <c r="B148" s="15" t="s">
        <v>47</v>
      </c>
      <c r="C148" s="6"/>
      <c r="D148" s="6"/>
      <c r="E148" s="3">
        <f t="shared" si="8"/>
        <v>0</v>
      </c>
      <c r="F148" s="6"/>
      <c r="G148" s="21"/>
      <c r="H148" s="22"/>
    </row>
    <row r="149" spans="1:8" ht="25.15" customHeight="1">
      <c r="A149" s="14" t="s">
        <v>39</v>
      </c>
      <c r="B149" s="15" t="s">
        <v>48</v>
      </c>
      <c r="C149" s="6"/>
      <c r="D149" s="6"/>
      <c r="E149" s="3">
        <f t="shared" si="8"/>
        <v>0</v>
      </c>
      <c r="F149" s="6"/>
      <c r="G149" s="21"/>
      <c r="H149" s="22"/>
    </row>
    <row r="150" spans="1:8" ht="25.15" customHeight="1">
      <c r="A150" s="10">
        <v>9</v>
      </c>
      <c r="B150" s="11" t="s">
        <v>40</v>
      </c>
      <c r="C150" s="6"/>
      <c r="D150" s="6"/>
      <c r="E150" s="3">
        <f t="shared" si="8"/>
        <v>0</v>
      </c>
      <c r="F150" s="6"/>
      <c r="G150" s="21"/>
      <c r="H150" s="22"/>
    </row>
    <row r="151" spans="1:8" ht="25.15" customHeight="1">
      <c r="A151" s="14" t="s">
        <v>41</v>
      </c>
      <c r="B151" s="15" t="s">
        <v>47</v>
      </c>
      <c r="C151" s="6"/>
      <c r="D151" s="6"/>
      <c r="E151" s="3">
        <f t="shared" si="8"/>
        <v>0</v>
      </c>
      <c r="F151" s="6"/>
      <c r="G151" s="21"/>
      <c r="H151" s="22"/>
    </row>
    <row r="152" spans="1:8" ht="25.15" customHeight="1">
      <c r="A152" s="14" t="s">
        <v>42</v>
      </c>
      <c r="B152" s="15" t="s">
        <v>48</v>
      </c>
      <c r="C152" s="6"/>
      <c r="D152" s="6"/>
      <c r="E152" s="3">
        <f t="shared" si="8"/>
        <v>0</v>
      </c>
      <c r="F152" s="6"/>
      <c r="G152" s="21"/>
      <c r="H152" s="22"/>
    </row>
    <row r="153" spans="1:8" ht="25.15" customHeight="1">
      <c r="A153" s="10">
        <v>10</v>
      </c>
      <c r="B153" s="11" t="s">
        <v>43</v>
      </c>
      <c r="C153" s="6"/>
      <c r="D153" s="6"/>
      <c r="E153" s="3">
        <f t="shared" si="8"/>
        <v>0</v>
      </c>
      <c r="F153" s="6"/>
      <c r="G153" s="21"/>
      <c r="H153" s="22"/>
    </row>
    <row r="154" spans="1:8" ht="25.15" customHeight="1">
      <c r="A154" s="14" t="s">
        <v>44</v>
      </c>
      <c r="B154" s="15" t="s">
        <v>47</v>
      </c>
      <c r="C154" s="6"/>
      <c r="D154" s="6"/>
      <c r="E154" s="3">
        <f t="shared" si="8"/>
        <v>0</v>
      </c>
      <c r="F154" s="6"/>
      <c r="G154" s="21"/>
      <c r="H154" s="22"/>
    </row>
    <row r="155" spans="1:8" ht="25.15" customHeight="1">
      <c r="A155" s="14" t="s">
        <v>45</v>
      </c>
      <c r="B155" s="15" t="s">
        <v>48</v>
      </c>
      <c r="C155" s="6"/>
      <c r="D155" s="6"/>
      <c r="E155" s="3">
        <f t="shared" si="8"/>
        <v>0</v>
      </c>
      <c r="F155" s="6"/>
      <c r="G155" s="21"/>
      <c r="H155" s="22"/>
    </row>
    <row r="156" spans="1:8" ht="21">
      <c r="C156" s="28"/>
      <c r="D156" s="28"/>
      <c r="E156" s="28"/>
      <c r="G156" s="29"/>
      <c r="H156" s="29"/>
    </row>
  </sheetData>
  <mergeCells count="19">
    <mergeCell ref="A11:H11"/>
    <mergeCell ref="A2:B2"/>
    <mergeCell ref="G2:H2"/>
    <mergeCell ref="A3:B3"/>
    <mergeCell ref="A4:H4"/>
    <mergeCell ref="A5:H5"/>
    <mergeCell ref="A7:H7"/>
    <mergeCell ref="A8:H8"/>
    <mergeCell ref="A12:A13"/>
    <mergeCell ref="A10:H10"/>
    <mergeCell ref="A6:H6"/>
    <mergeCell ref="A9:H9"/>
    <mergeCell ref="D12:D13"/>
    <mergeCell ref="E12:E13"/>
    <mergeCell ref="B12:B13"/>
    <mergeCell ref="C12:C13"/>
    <mergeCell ref="F12:F13"/>
    <mergeCell ref="G12:G13"/>
    <mergeCell ref="H12:H13"/>
  </mergeCells>
  <pageMargins left="0.43" right="0.2" top="0.23622047244094499" bottom="0.32" header="0.31496062992126" footer="0.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 thang</vt:lpstr>
      <vt:lpstr>'9 thang'!Print_Titles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</cp:lastModifiedBy>
  <cp:lastPrinted>2026-10-15T03:18:33Z</cp:lastPrinted>
  <dcterms:created xsi:type="dcterms:W3CDTF">2026-04-02T14:10:36Z</dcterms:created>
  <dcterms:modified xsi:type="dcterms:W3CDTF">2026-10-15T03:25:38Z</dcterms:modified>
</cp:coreProperties>
</file>