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 activeTab="2"/>
  </bookViews>
  <sheets>
    <sheet name="113" sheetId="1" r:id="rId1"/>
    <sheet name="114" sheetId="2" r:id="rId2"/>
    <sheet name="115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9" i="1" l="1"/>
  <c r="E20" i="1"/>
  <c r="E18" i="1"/>
  <c r="D17" i="1"/>
  <c r="I21" i="3"/>
  <c r="I22" i="3"/>
  <c r="I23" i="3"/>
  <c r="I24" i="3"/>
  <c r="I25" i="3"/>
  <c r="I26" i="3"/>
  <c r="I27" i="3"/>
  <c r="F11" i="3"/>
  <c r="F12" i="3"/>
  <c r="F13" i="3"/>
  <c r="F14" i="3"/>
  <c r="F8" i="3" s="1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H8" i="3"/>
  <c r="G8" i="3"/>
  <c r="J18" i="3"/>
  <c r="E8" i="3"/>
  <c r="C10" i="3"/>
  <c r="C18" i="3"/>
  <c r="G18" i="3"/>
  <c r="K24" i="3"/>
  <c r="K25" i="3"/>
  <c r="K26" i="3"/>
  <c r="K27" i="3"/>
  <c r="D11" i="1"/>
  <c r="H27" i="2" l="1"/>
  <c r="G27" i="2"/>
  <c r="H26" i="2"/>
  <c r="G26" i="2"/>
  <c r="H25" i="2"/>
  <c r="G25" i="2"/>
  <c r="H24" i="2"/>
  <c r="G24" i="2"/>
  <c r="H22" i="2"/>
  <c r="G22" i="2"/>
  <c r="H21" i="2"/>
  <c r="G21" i="2"/>
  <c r="C8" i="3"/>
  <c r="F9" i="2"/>
  <c r="E9" i="2"/>
  <c r="D9" i="2" l="1"/>
  <c r="C16" i="2"/>
  <c r="C11" i="2" s="1"/>
  <c r="H13" i="2"/>
  <c r="G13" i="2"/>
  <c r="C10" i="2" l="1"/>
  <c r="C9" i="2" s="1"/>
  <c r="C17" i="1" l="1"/>
  <c r="K10" i="3" l="1"/>
  <c r="K11" i="3"/>
  <c r="K12" i="3"/>
  <c r="K13" i="3"/>
  <c r="K14" i="3"/>
  <c r="K15" i="3"/>
  <c r="K16" i="3"/>
  <c r="K17" i="3"/>
  <c r="K18" i="3"/>
  <c r="K19" i="3"/>
  <c r="K20" i="3"/>
  <c r="K22" i="3"/>
  <c r="K23" i="3"/>
  <c r="J10" i="3"/>
  <c r="E9" i="1"/>
  <c r="E10" i="1"/>
  <c r="E12" i="1"/>
  <c r="D8" i="1"/>
  <c r="H20" i="2" l="1"/>
  <c r="G20" i="2"/>
  <c r="D8" i="3" l="1"/>
  <c r="I18" i="3"/>
  <c r="I14" i="3"/>
  <c r="I11" i="3"/>
  <c r="F10" i="3"/>
  <c r="H18" i="2"/>
  <c r="G18" i="2"/>
  <c r="H16" i="2"/>
  <c r="G16" i="2"/>
  <c r="H11" i="2"/>
  <c r="G11" i="2"/>
  <c r="C11" i="1"/>
  <c r="C8" i="1" l="1"/>
  <c r="E8" i="1" s="1"/>
  <c r="E11" i="1"/>
  <c r="H10" i="2"/>
  <c r="I10" i="3"/>
  <c r="I13" i="3"/>
  <c r="I15" i="3"/>
  <c r="I20" i="3"/>
  <c r="J8" i="3"/>
  <c r="K8" i="3"/>
  <c r="I19" i="3"/>
  <c r="H15" i="2"/>
  <c r="H14" i="2"/>
  <c r="I8" i="3" l="1"/>
  <c r="H9" i="2"/>
  <c r="G14" i="2"/>
  <c r="G15" i="2"/>
  <c r="G10" i="2"/>
  <c r="G9" i="2" l="1"/>
</calcChain>
</file>

<file path=xl/sharedStrings.xml><?xml version="1.0" encoding="utf-8"?>
<sst xmlns="http://schemas.openxmlformats.org/spreadsheetml/2006/main" count="121" uniqueCount="96">
  <si>
    <t>STT</t>
  </si>
  <si>
    <t>NỘI DUNG</t>
  </si>
  <si>
    <t>DỰ TOÁN NĂM</t>
  </si>
  <si>
    <t>SO SÁNH</t>
  </si>
  <si>
    <t>A</t>
  </si>
  <si>
    <t>B</t>
  </si>
  <si>
    <t>3=2/1</t>
  </si>
  <si>
    <t>I</t>
  </si>
  <si>
    <t>TỔNG SỐ THU</t>
  </si>
  <si>
    <t>Các khoản thu xã hưởng 100%</t>
  </si>
  <si>
    <t>Các khoản thu phân chia theo tỷ lệ (1)</t>
  </si>
  <si>
    <t>Thu bổ sung</t>
  </si>
  <si>
    <t>- Thu bổ sung cân đối</t>
  </si>
  <si>
    <t>- Thu bổ sung có mục tiêu</t>
  </si>
  <si>
    <t>Thu chuyển nguồn</t>
  </si>
  <si>
    <t>II</t>
  </si>
  <si>
    <t>TỔNG SỐ CHI</t>
  </si>
  <si>
    <t>Chi đầu tư phát triển</t>
  </si>
  <si>
    <t>Chi thường xuyên</t>
  </si>
  <si>
    <t>ỦY BAN NHÂN DÂN
XÃ KHÚC THỪA DỤ</t>
  </si>
  <si>
    <t>Đơn vị: triệu đồng</t>
  </si>
  <si>
    <t>SO SÁNH (%)</t>
  </si>
  <si>
    <t>THU NSNN</t>
  </si>
  <si>
    <t>THU NSX</t>
  </si>
  <si>
    <t>5=3/1</t>
  </si>
  <si>
    <t>6=4/2</t>
  </si>
  <si>
    <t>TỔNG THU</t>
  </si>
  <si>
    <t>III</t>
  </si>
  <si>
    <t>Thu kết dư ngân sách năm trước</t>
  </si>
  <si>
    <t>Thu bổ sung từ ngân sách cấp trên</t>
  </si>
  <si>
    <t xml:space="preserve">Biểu số 114/CK TC-NSNN </t>
  </si>
  <si>
    <t>DỰ TOÁN NĂM 2025</t>
  </si>
  <si>
    <t>TỔNG SỐ</t>
  </si>
  <si>
    <t>ĐẦU TƯ PHÁT TRIỂN</t>
  </si>
  <si>
    <t>THƯỜNG XUYÊN</t>
  </si>
  <si>
    <t>7=4/1</t>
  </si>
  <si>
    <t>8=5/2</t>
  </si>
  <si>
    <t>9=6/3</t>
  </si>
  <si>
    <t>TỔNG CHI</t>
  </si>
  <si>
    <t>Trong đó</t>
  </si>
  <si>
    <t>Chi phát thanh, truyền thanh</t>
  </si>
  <si>
    <t>Chi thể dục thể thao</t>
  </si>
  <si>
    <t>Chi các hoạt động kinh tế</t>
  </si>
  <si>
    <t xml:space="preserve">Biểu số 115/CK TC-NSNN </t>
  </si>
  <si>
    <t>Đơn vị:  triệu đồng</t>
  </si>
  <si>
    <t>Chi bảo đảm xã hội</t>
  </si>
  <si>
    <t>Chi quốc phòng</t>
  </si>
  <si>
    <t>Các khoản huy động, đóng góp</t>
  </si>
  <si>
    <t>Biểu số 113/CK TC-NSNN</t>
  </si>
  <si>
    <t>ƯỚC THỰC HIỆN
 QUÝ I/2026</t>
  </si>
  <si>
    <t>DỰ TOÁN NĂM 2026</t>
  </si>
  <si>
    <t xml:space="preserve"> THỰC HIỆN QUÝ I NĂM 2026</t>
  </si>
  <si>
    <t>THỰC HIỆN CHI NGÂN SÁCH XÃ QUÝ I NĂM 2026</t>
  </si>
  <si>
    <t>ƯỚC THỰC HIỆN 
QUÝ I NĂM 2026</t>
  </si>
  <si>
    <t>Tiết kiệm 10% thực hiện Nghị quyết 173/NQ-CP</t>
  </si>
  <si>
    <t>Dự phòng ngân sách xã</t>
  </si>
  <si>
    <t>Thuế sử dụng đất phi nông nghiệp</t>
  </si>
  <si>
    <t>THU NGÂN SÁCH NHÀ NƯỚC</t>
  </si>
  <si>
    <t>Thu nội địa không kể dầu thô</t>
  </si>
  <si>
    <t>1</t>
  </si>
  <si>
    <t>Thu từ khu vực doanh nghiệp do Nhà nước giữ vai trò chủ đạo</t>
  </si>
  <si>
    <t>1.2</t>
  </si>
  <si>
    <t>Thu từ khu vực kinh tế ngoài quốc doanh</t>
  </si>
  <si>
    <t>Lệ phí trước bạ</t>
  </si>
  <si>
    <t>Các loại phí, lệ phí</t>
  </si>
  <si>
    <t>Các khoản thu về nhà đất</t>
  </si>
  <si>
    <t>Thuế sử dụng đất nông nghiệp</t>
  </si>
  <si>
    <t>Tiền cho thuê mặt đất, mặt nước</t>
  </si>
  <si>
    <t>Thu tiền sử dụng đất</t>
  </si>
  <si>
    <t>Thu khác ngân sách</t>
  </si>
  <si>
    <t xml:space="preserve"> Thu từ quỹ đất công ích và hoa lợi công sản</t>
  </si>
  <si>
    <t>C</t>
  </si>
  <si>
    <t>Thu chuyển giao ngân sách</t>
  </si>
  <si>
    <t>Bổ sung cân đối</t>
  </si>
  <si>
    <t>2</t>
  </si>
  <si>
    <t>Bổ sung mục tiêu</t>
  </si>
  <si>
    <t>D</t>
  </si>
  <si>
    <t>Nguồn năm trước chuyển sang năm nay (thu chuyển nguồn)</t>
  </si>
  <si>
    <t>E</t>
  </si>
  <si>
    <t>Thu kết dư ngân sách</t>
  </si>
  <si>
    <t>Chi giáo dục - đào tạo</t>
  </si>
  <si>
    <t>1.1</t>
  </si>
  <si>
    <t>Sự nghiệp giáo dục</t>
  </si>
  <si>
    <t>Sự nghiệp đào tạo</t>
  </si>
  <si>
    <t>Chi khoa học và công nghệ</t>
  </si>
  <si>
    <t>Chi y tế, dân số và gia đình</t>
  </si>
  <si>
    <t>Chi văn hóa thông tin</t>
  </si>
  <si>
    <t>Sự nghiệp nông nghiệp</t>
  </si>
  <si>
    <t>Sự nghiệp giao thông, KTTC</t>
  </si>
  <si>
    <t>Sự nghiệp môi trường</t>
  </si>
  <si>
    <t xml:space="preserve">Chi hoạt động của cơ quan quản lý nhà nước, đảng, đoàn thể </t>
  </si>
  <si>
    <t>Chi thường xuyên khác</t>
  </si>
  <si>
    <t>Chi an ninh</t>
  </si>
  <si>
    <t xml:space="preserve">Dự phòng ngân sách </t>
  </si>
  <si>
    <t>CÂN ĐỐI NGÂN SÁCH XÃ QUÝ I NĂM 2026</t>
  </si>
  <si>
    <t xml:space="preserve"> THỰC HIỆN THU NGÂN SÁCH XÃ QUÝ I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</si>
</sst>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₫_-;\-* #,##0.00\ _₫_-;_-* &quot;-&quot;??\ _₫_-;_-@_-"/>
    <numFmt numFmtId="164" formatCode="_(* #,##0_);_(* \(#,##0\);_(* &quot;-&quot;??_);_(@_)"/>
    <numFmt numFmtId="165" formatCode="_(* #,##0.0_);_(* \(#,##0.0\);_(* &quot;-&quot;??_);_(@_)"/>
    <numFmt numFmtId="166" formatCode="0.0"/>
    <numFmt numFmtId="167" formatCode="_-* #,##0\ _₫_-;\-* #,##0\ _₫_-;_-* &quot;-&quot;??\ _₫_-;_-@_-"/>
    <numFmt numFmtId="168" formatCode="#,###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3"/>
      <color indexed="8"/>
      <name val="Times New Roman"/>
      <family val="1"/>
    </font>
    <font>
      <i/>
      <sz val="13"/>
      <color indexed="8"/>
      <name val="Times New Roman"/>
      <family val="1"/>
    </font>
    <font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i/>
      <sz val="13"/>
      <color rgb="FF000000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3"/>
      <color rgb="FF222222"/>
      <name val="Times New Roman"/>
      <family val="1"/>
    </font>
    <font>
      <i/>
      <sz val="13"/>
      <name val="Times New Roman"/>
      <family val="1"/>
    </font>
    <font>
      <b/>
      <sz val="13"/>
      <color rgb="FF222222"/>
      <name val="Times New Roman"/>
      <family val="1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b/>
      <sz val="10"/>
      <color indexed="8"/>
      <name val="Times New Roman"/>
      <family val="1"/>
    </font>
    <font>
      <sz val="12"/>
      <color indexed="8"/>
      <name val="Times New Roman"/>
      <family val="1"/>
      <charset val="163"/>
    </font>
    <font>
      <sz val="13"/>
      <color indexed="8"/>
      <name val="Times New Roman"/>
      <family val="1"/>
      <charset val="163"/>
    </font>
    <font>
      <b/>
      <sz val="13"/>
      <color rgb="FF222222"/>
      <name val="Times New Roman"/>
      <family val="1"/>
      <charset val="163"/>
    </font>
    <font>
      <sz val="12"/>
      <name val="Times New Roman"/>
      <family val="1"/>
      <charset val="163"/>
    </font>
    <font>
      <sz val="12"/>
      <color theme="1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12"/>
      <name val="Times New Roman"/>
      <family val="1"/>
    </font>
    <font>
      <i/>
      <sz val="12"/>
      <color indexed="8"/>
      <name val="Times New Roman"/>
      <family val="1"/>
      <charset val="163"/>
    </font>
    <font>
      <i/>
      <sz val="11"/>
      <color theme="1"/>
      <name val="Calibri"/>
      <family val="2"/>
      <scheme val="minor"/>
    </font>
    <font>
      <i/>
      <sz val="12"/>
      <name val="Times New Roman"/>
      <family val="1"/>
      <charset val="163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8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3" fontId="11" fillId="0" borderId="1" xfId="0" applyNumberFormat="1" applyFont="1" applyBorder="1" applyAlignment="1">
      <alignment vertical="center" wrapText="1"/>
    </xf>
    <xf numFmtId="3" fontId="13" fillId="0" borderId="1" xfId="0" applyNumberFormat="1" applyFont="1" applyBorder="1" applyAlignment="1">
      <alignment vertical="center" wrapText="1"/>
    </xf>
    <xf numFmtId="0" fontId="0" fillId="0" borderId="0" xfId="0" applyFont="1"/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164" fontId="0" fillId="0" borderId="0" xfId="0" applyNumberFormat="1" applyFont="1"/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/>
    <xf numFmtId="0" fontId="22" fillId="0" borderId="1" xfId="0" applyFont="1" applyBorder="1" applyAlignment="1">
      <alignment vertical="center" wrapText="1"/>
    </xf>
    <xf numFmtId="166" fontId="11" fillId="0" borderId="1" xfId="0" applyNumberFormat="1" applyFont="1" applyBorder="1" applyAlignment="1">
      <alignment vertical="center" wrapText="1"/>
    </xf>
    <xf numFmtId="166" fontId="23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5" fillId="0" borderId="0" xfId="0" applyFont="1"/>
    <xf numFmtId="167" fontId="6" fillId="0" borderId="0" xfId="1" applyNumberFormat="1" applyFont="1"/>
    <xf numFmtId="167" fontId="6" fillId="0" borderId="0" xfId="0" applyNumberFormat="1" applyFont="1"/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left" vertical="center" wrapText="1"/>
    </xf>
    <xf numFmtId="168" fontId="26" fillId="0" borderId="1" xfId="0" applyNumberFormat="1" applyFont="1" applyBorder="1" applyAlignment="1">
      <alignment horizontal="right" vertical="center" wrapText="1"/>
    </xf>
    <xf numFmtId="167" fontId="2" fillId="0" borderId="1" xfId="1" applyNumberFormat="1" applyFont="1" applyBorder="1" applyAlignment="1">
      <alignment vertical="center" wrapText="1"/>
    </xf>
    <xf numFmtId="167" fontId="26" fillId="0" borderId="1" xfId="1" applyNumberFormat="1" applyFont="1" applyBorder="1" applyAlignment="1">
      <alignment horizontal="right" vertical="center" wrapText="1"/>
    </xf>
    <xf numFmtId="167" fontId="27" fillId="0" borderId="1" xfId="1" applyNumberFormat="1" applyFont="1" applyFill="1" applyBorder="1" applyAlignment="1">
      <alignment horizontal="right" vertical="center" wrapText="1"/>
    </xf>
    <xf numFmtId="167" fontId="27" fillId="0" borderId="1" xfId="1" applyNumberFormat="1" applyFont="1" applyBorder="1" applyAlignment="1">
      <alignment horizontal="right" vertical="center" wrapText="1"/>
    </xf>
    <xf numFmtId="167" fontId="28" fillId="0" borderId="1" xfId="1" applyNumberFormat="1" applyFont="1" applyBorder="1" applyAlignment="1">
      <alignment horizontal="right" vertical="center" wrapText="1"/>
    </xf>
    <xf numFmtId="167" fontId="28" fillId="0" borderId="1" xfId="1" applyNumberFormat="1" applyFont="1" applyFill="1" applyBorder="1" applyAlignment="1">
      <alignment horizontal="right" vertical="center" wrapText="1"/>
    </xf>
    <xf numFmtId="3" fontId="2" fillId="0" borderId="1" xfId="1" applyNumberFormat="1" applyFont="1" applyBorder="1" applyAlignment="1">
      <alignment horizontal="right" vertical="center" wrapText="1"/>
    </xf>
    <xf numFmtId="165" fontId="16" fillId="0" borderId="1" xfId="1" applyNumberFormat="1" applyFont="1" applyBorder="1" applyAlignment="1">
      <alignment horizontal="center" vertical="center" wrapText="1"/>
    </xf>
    <xf numFmtId="3" fontId="17" fillId="0" borderId="1" xfId="1" applyNumberFormat="1" applyFont="1" applyBorder="1" applyAlignment="1">
      <alignment horizontal="right" vertical="center" wrapText="1"/>
    </xf>
    <xf numFmtId="165" fontId="17" fillId="0" borderId="1" xfId="1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3" fontId="18" fillId="0" borderId="1" xfId="1" applyNumberFormat="1" applyFont="1" applyBorder="1" applyAlignment="1">
      <alignment horizontal="right" vertical="center"/>
    </xf>
    <xf numFmtId="0" fontId="18" fillId="0" borderId="1" xfId="0" applyFont="1" applyBorder="1" applyAlignment="1">
      <alignment vertical="center"/>
    </xf>
    <xf numFmtId="3" fontId="14" fillId="0" borderId="1" xfId="1" applyNumberFormat="1" applyFont="1" applyBorder="1" applyAlignment="1">
      <alignment horizontal="right" vertical="center" wrapText="1"/>
    </xf>
    <xf numFmtId="3" fontId="24" fillId="0" borderId="1" xfId="1" applyNumberFormat="1" applyFont="1" applyBorder="1" applyAlignment="1">
      <alignment horizontal="right" vertical="center" wrapText="1"/>
    </xf>
    <xf numFmtId="3" fontId="1" fillId="0" borderId="1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164" fontId="16" fillId="0" borderId="1" xfId="1" applyNumberFormat="1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164" fontId="17" fillId="0" borderId="1" xfId="1" applyNumberFormat="1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164" fontId="17" fillId="0" borderId="1" xfId="1" applyNumberFormat="1" applyFont="1" applyFill="1" applyBorder="1" applyAlignment="1">
      <alignment horizontal="center" vertical="center" wrapText="1"/>
    </xf>
    <xf numFmtId="166" fontId="21" fillId="0" borderId="1" xfId="0" applyNumberFormat="1" applyFont="1" applyBorder="1" applyAlignment="1">
      <alignment vertical="center" wrapText="1"/>
    </xf>
    <xf numFmtId="165" fontId="24" fillId="0" borderId="1" xfId="1" applyNumberFormat="1" applyFont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vertical="center" wrapText="1"/>
    </xf>
    <xf numFmtId="164" fontId="29" fillId="0" borderId="1" xfId="1" applyNumberFormat="1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horizontal="center" vertical="center" wrapText="1"/>
    </xf>
    <xf numFmtId="167" fontId="17" fillId="0" borderId="1" xfId="1" applyNumberFormat="1" applyFont="1" applyBorder="1" applyAlignment="1">
      <alignment horizontal="center" vertical="center" wrapText="1"/>
    </xf>
    <xf numFmtId="164" fontId="29" fillId="0" borderId="1" xfId="1" applyNumberFormat="1" applyFont="1" applyBorder="1" applyAlignment="1">
      <alignment horizontal="center" vertical="center" wrapText="1"/>
    </xf>
    <xf numFmtId="167" fontId="29" fillId="0" borderId="1" xfId="1" applyNumberFormat="1" applyFont="1" applyBorder="1" applyAlignment="1">
      <alignment horizontal="center" vertical="center" wrapText="1"/>
    </xf>
    <xf numFmtId="166" fontId="30" fillId="0" borderId="1" xfId="0" applyNumberFormat="1" applyFont="1" applyBorder="1" applyAlignment="1">
      <alignment vertical="center" wrapText="1"/>
    </xf>
    <xf numFmtId="0" fontId="31" fillId="0" borderId="0" xfId="0" applyFont="1" applyAlignment="1">
      <alignment vertical="center"/>
    </xf>
    <xf numFmtId="166" fontId="32" fillId="0" borderId="1" xfId="0" applyNumberFormat="1" applyFont="1" applyBorder="1" applyAlignment="1">
      <alignment vertical="center" wrapText="1"/>
    </xf>
    <xf numFmtId="0" fontId="33" fillId="0" borderId="0" xfId="0" applyFont="1" applyAlignment="1">
      <alignment vertical="center"/>
    </xf>
    <xf numFmtId="166" fontId="24" fillId="0" borderId="1" xfId="0" applyNumberFormat="1" applyFont="1" applyBorder="1" applyAlignment="1">
      <alignment vertical="center" wrapText="1"/>
    </xf>
    <xf numFmtId="0" fontId="34" fillId="0" borderId="0" xfId="0" applyFont="1" applyAlignment="1">
      <alignment vertical="center"/>
    </xf>
    <xf numFmtId="167" fontId="35" fillId="0" borderId="1" xfId="1" applyNumberFormat="1" applyFont="1" applyBorder="1"/>
    <xf numFmtId="0" fontId="35" fillId="0" borderId="0" xfId="0" applyFont="1"/>
    <xf numFmtId="0" fontId="35" fillId="0" borderId="1" xfId="0" applyFont="1" applyBorder="1"/>
    <xf numFmtId="0" fontId="34" fillId="0" borderId="0" xfId="0" applyFont="1"/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0</xdr:row>
      <xdr:rowOff>438150</xdr:rowOff>
    </xdr:from>
    <xdr:to>
      <xdr:col>1</xdr:col>
      <xdr:colOff>1971675</xdr:colOff>
      <xdr:row>0</xdr:row>
      <xdr:rowOff>438150</xdr:rowOff>
    </xdr:to>
    <xdr:cxnSp macro="">
      <xdr:nvCxnSpPr>
        <xdr:cNvPr id="2" name="Straight Connector 4">
          <a:extLst>
            <a:ext uri="{FF2B5EF4-FFF2-40B4-BE49-F238E27FC236}">
              <a16:creationId xmlns:a16="http://schemas.microsoft.com/office/drawing/2014/main" xmlns="" id="{A74EC576-60D6-448F-AF42-52194C944516}"/>
            </a:ext>
          </a:extLst>
        </xdr:cNvPr>
        <xdr:cNvCxnSpPr/>
      </xdr:nvCxnSpPr>
      <xdr:spPr>
        <a:xfrm>
          <a:off x="1028700" y="438150"/>
          <a:ext cx="13620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409575</xdr:colOff>
      <xdr:row>1</xdr:row>
      <xdr:rowOff>9525</xdr:rowOff>
    </xdr:from>
    <xdr:to>
      <xdr:col>1</xdr:col>
      <xdr:colOff>1600200</xdr:colOff>
      <xdr:row>1</xdr:row>
      <xdr:rowOff>9525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xmlns="" id="{A74EC576-60D6-448F-AF42-52194C944516}"/>
            </a:ext>
          </a:extLst>
        </xdr:cNvPr>
        <xdr:cNvCxnSpPr/>
      </xdr:nvCxnSpPr>
      <xdr:spPr>
        <a:xfrm>
          <a:off x="800100" y="476250"/>
          <a:ext cx="1190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1</xdr:row>
      <xdr:rowOff>0</xdr:rowOff>
    </xdr:from>
    <xdr:to>
      <xdr:col>1</xdr:col>
      <xdr:colOff>1619250</xdr:colOff>
      <xdr:row>1</xdr:row>
      <xdr:rowOff>0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xmlns="" id="{A74EC576-60D6-448F-AF42-52194C944516}"/>
            </a:ext>
          </a:extLst>
        </xdr:cNvPr>
        <xdr:cNvCxnSpPr/>
      </xdr:nvCxnSpPr>
      <xdr:spPr>
        <a:xfrm>
          <a:off x="723900" y="466725"/>
          <a:ext cx="1266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opLeftCell="A16" workbookViewId="0">
      <selection activeCell="A3" sqref="A3:E3"/>
    </sheetView>
  </sheetViews>
  <sheetFormatPr defaultColWidth="8.85546875" defaultRowHeight="16.5" x14ac:dyDescent="0.25"/>
  <cols>
    <col min="1" max="1" width="6.28515625" style="3" customWidth="1"/>
    <col min="2" max="2" width="41.7109375" style="3" customWidth="1"/>
    <col min="3" max="3" width="19.5703125" style="3" customWidth="1"/>
    <col min="4" max="4" width="20" style="3" customWidth="1"/>
    <col min="5" max="5" width="14.140625" style="3" customWidth="1"/>
    <col min="6" max="16384" width="8.85546875" style="3"/>
  </cols>
  <sheetData>
    <row r="1" spans="1:7" ht="37.15" customHeight="1" x14ac:dyDescent="0.25">
      <c r="A1" s="88" t="s">
        <v>19</v>
      </c>
      <c r="B1" s="88"/>
      <c r="C1" s="1"/>
      <c r="D1" s="89" t="s">
        <v>48</v>
      </c>
      <c r="E1" s="89"/>
      <c r="F1" s="2"/>
      <c r="G1" s="2"/>
    </row>
    <row r="2" spans="1:7" ht="25.5" customHeight="1" x14ac:dyDescent="0.25"/>
    <row r="3" spans="1:7" ht="28.9" customHeight="1" x14ac:dyDescent="0.25">
      <c r="A3" s="87" t="s">
        <v>94</v>
      </c>
      <c r="B3" s="87"/>
      <c r="C3" s="87"/>
      <c r="D3" s="87"/>
      <c r="E3" s="87"/>
    </row>
    <row r="4" spans="1:7" ht="28.9" customHeight="1" x14ac:dyDescent="0.25">
      <c r="A4" s="23"/>
      <c r="B4" s="23"/>
      <c r="C4" s="23"/>
      <c r="D4" s="23"/>
      <c r="E4" s="23"/>
    </row>
    <row r="5" spans="1:7" x14ac:dyDescent="0.25">
      <c r="D5" s="90" t="s">
        <v>20</v>
      </c>
      <c r="E5" s="90"/>
    </row>
    <row r="6" spans="1:7" s="30" customFormat="1" ht="45" customHeight="1" x14ac:dyDescent="0.25">
      <c r="A6" s="29" t="s">
        <v>0</v>
      </c>
      <c r="B6" s="29" t="s">
        <v>1</v>
      </c>
      <c r="C6" s="29" t="s">
        <v>2</v>
      </c>
      <c r="D6" s="29" t="s">
        <v>49</v>
      </c>
      <c r="E6" s="29" t="s">
        <v>3</v>
      </c>
    </row>
    <row r="7" spans="1:7" ht="26.25" customHeight="1" x14ac:dyDescent="0.25">
      <c r="A7" s="5" t="s">
        <v>4</v>
      </c>
      <c r="B7" s="5" t="s">
        <v>5</v>
      </c>
      <c r="C7" s="5">
        <v>1</v>
      </c>
      <c r="D7" s="5">
        <v>2</v>
      </c>
      <c r="E7" s="5" t="s">
        <v>6</v>
      </c>
    </row>
    <row r="8" spans="1:7" ht="26.25" customHeight="1" x14ac:dyDescent="0.25">
      <c r="A8" s="4" t="s">
        <v>7</v>
      </c>
      <c r="B8" s="4" t="s">
        <v>8</v>
      </c>
      <c r="C8" s="10">
        <f>C9+C10+C14+C11</f>
        <v>224097</v>
      </c>
      <c r="D8" s="10">
        <f>D9+D10+D14+D11+D15+D16</f>
        <v>114549.976968</v>
      </c>
      <c r="E8" s="27">
        <f>D8/C8%</f>
        <v>51.116247414289354</v>
      </c>
    </row>
    <row r="9" spans="1:7" ht="26.25" customHeight="1" x14ac:dyDescent="0.25">
      <c r="A9" s="5">
        <v>1</v>
      </c>
      <c r="B9" s="6" t="s">
        <v>9</v>
      </c>
      <c r="C9" s="9">
        <v>2474</v>
      </c>
      <c r="D9" s="9">
        <v>599</v>
      </c>
      <c r="E9" s="26">
        <f t="shared" ref="E9:E12" si="0">D9/C9%</f>
        <v>24.211802748585288</v>
      </c>
    </row>
    <row r="10" spans="1:7" ht="26.25" customHeight="1" x14ac:dyDescent="0.25">
      <c r="A10" s="5">
        <v>2</v>
      </c>
      <c r="B10" s="6" t="s">
        <v>10</v>
      </c>
      <c r="C10" s="9">
        <v>11151</v>
      </c>
      <c r="D10" s="9">
        <v>2978</v>
      </c>
      <c r="E10" s="26">
        <f t="shared" si="0"/>
        <v>26.706125011209757</v>
      </c>
    </row>
    <row r="11" spans="1:7" ht="26.25" customHeight="1" x14ac:dyDescent="0.25">
      <c r="A11" s="5">
        <v>3</v>
      </c>
      <c r="B11" s="6" t="s">
        <v>11</v>
      </c>
      <c r="C11" s="9">
        <f>C12+C13</f>
        <v>210472</v>
      </c>
      <c r="D11" s="9">
        <f>+D12+D13</f>
        <v>102468.976968</v>
      </c>
      <c r="E11" s="26">
        <f t="shared" si="0"/>
        <v>48.685324873617397</v>
      </c>
    </row>
    <row r="12" spans="1:7" ht="26.25" customHeight="1" x14ac:dyDescent="0.25">
      <c r="A12" s="7"/>
      <c r="B12" s="8" t="s">
        <v>12</v>
      </c>
      <c r="C12" s="9">
        <v>209392</v>
      </c>
      <c r="D12" s="9">
        <v>63000</v>
      </c>
      <c r="E12" s="26">
        <f t="shared" si="0"/>
        <v>30.087109345151678</v>
      </c>
    </row>
    <row r="13" spans="1:7" ht="26.25" customHeight="1" x14ac:dyDescent="0.25">
      <c r="A13" s="7"/>
      <c r="B13" s="8" t="s">
        <v>13</v>
      </c>
      <c r="C13" s="9">
        <v>1080</v>
      </c>
      <c r="D13" s="9">
        <v>39468.976968000003</v>
      </c>
      <c r="E13" s="26"/>
    </row>
    <row r="14" spans="1:7" ht="26.25" customHeight="1" x14ac:dyDescent="0.25">
      <c r="A14" s="5">
        <v>4</v>
      </c>
      <c r="B14" s="6" t="s">
        <v>14</v>
      </c>
      <c r="C14" s="9"/>
      <c r="D14" s="9">
        <v>8504</v>
      </c>
      <c r="E14" s="26"/>
    </row>
    <row r="15" spans="1:7" ht="26.25" customHeight="1" x14ac:dyDescent="0.25">
      <c r="A15" s="5">
        <v>5</v>
      </c>
      <c r="B15" s="25" t="s">
        <v>47</v>
      </c>
      <c r="C15" s="9"/>
      <c r="D15" s="9"/>
      <c r="E15" s="26"/>
    </row>
    <row r="16" spans="1:7" ht="26.25" customHeight="1" x14ac:dyDescent="0.25">
      <c r="A16" s="5">
        <v>6</v>
      </c>
      <c r="B16" s="25" t="s">
        <v>28</v>
      </c>
      <c r="C16" s="24"/>
      <c r="D16" s="24"/>
      <c r="E16" s="26"/>
    </row>
    <row r="17" spans="1:5" ht="26.25" customHeight="1" x14ac:dyDescent="0.25">
      <c r="A17" s="4" t="s">
        <v>15</v>
      </c>
      <c r="B17" s="4" t="s">
        <v>16</v>
      </c>
      <c r="C17" s="10">
        <f>SUM(C18:C21)</f>
        <v>224097</v>
      </c>
      <c r="D17" s="10">
        <f>SUM(D18:D21)</f>
        <v>60624.566687999999</v>
      </c>
      <c r="E17" s="26">
        <f t="shared" ref="E17:E20" si="1">D17/C17%</f>
        <v>27.052823861095867</v>
      </c>
    </row>
    <row r="18" spans="1:5" ht="30.75" customHeight="1" x14ac:dyDescent="0.25">
      <c r="A18" s="5">
        <v>1</v>
      </c>
      <c r="B18" s="6" t="s">
        <v>17</v>
      </c>
      <c r="C18" s="9">
        <v>3000</v>
      </c>
      <c r="D18" s="9">
        <v>8669.1970000000001</v>
      </c>
      <c r="E18" s="26">
        <f t="shared" si="1"/>
        <v>288.97323333333333</v>
      </c>
    </row>
    <row r="19" spans="1:5" ht="30.75" customHeight="1" x14ac:dyDescent="0.25">
      <c r="A19" s="5">
        <v>2</v>
      </c>
      <c r="B19" s="6" t="s">
        <v>18</v>
      </c>
      <c r="C19" s="9">
        <v>211596</v>
      </c>
      <c r="D19" s="9">
        <v>51955.369687999999</v>
      </c>
      <c r="E19" s="26">
        <f t="shared" si="1"/>
        <v>24.55404151685287</v>
      </c>
    </row>
    <row r="20" spans="1:5" ht="30.75" customHeight="1" x14ac:dyDescent="0.25">
      <c r="A20" s="5">
        <v>3</v>
      </c>
      <c r="B20" s="6" t="s">
        <v>54</v>
      </c>
      <c r="C20" s="9">
        <v>5107</v>
      </c>
      <c r="D20" s="9"/>
      <c r="E20" s="26">
        <f t="shared" si="1"/>
        <v>0</v>
      </c>
    </row>
    <row r="21" spans="1:5" s="34" customFormat="1" ht="30.75" customHeight="1" x14ac:dyDescent="0.25">
      <c r="A21" s="35">
        <v>4</v>
      </c>
      <c r="B21" s="33" t="s">
        <v>55</v>
      </c>
      <c r="C21" s="9">
        <v>4394</v>
      </c>
      <c r="D21" s="33"/>
      <c r="E21" s="33"/>
    </row>
    <row r="35" spans="2:2" x14ac:dyDescent="0.25">
      <c r="B35" s="31"/>
    </row>
    <row r="39" spans="2:2" x14ac:dyDescent="0.25">
      <c r="B39" s="32"/>
    </row>
  </sheetData>
  <mergeCells count="4">
    <mergeCell ref="A3:E3"/>
    <mergeCell ref="A1:B1"/>
    <mergeCell ref="D1:E1"/>
    <mergeCell ref="D5:E5"/>
  </mergeCells>
  <pageMargins left="0.45" right="0.45" top="0.75" bottom="0.75" header="0.3" footer="0.3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34" workbookViewId="0">
      <selection activeCell="A3" sqref="A3:H3"/>
    </sheetView>
  </sheetViews>
  <sheetFormatPr defaultColWidth="9.140625" defaultRowHeight="15" x14ac:dyDescent="0.25"/>
  <cols>
    <col min="1" max="1" width="5.85546875" style="11" customWidth="1"/>
    <col min="2" max="2" width="37.140625" style="11" customWidth="1"/>
    <col min="3" max="3" width="11.85546875" style="11" customWidth="1"/>
    <col min="4" max="4" width="12.5703125" style="11" customWidth="1"/>
    <col min="5" max="6" width="11.42578125" style="11" customWidth="1"/>
    <col min="7" max="7" width="11" style="11" customWidth="1"/>
    <col min="8" max="8" width="10.5703125" style="11" customWidth="1"/>
    <col min="9" max="252" width="9.140625" style="11"/>
    <col min="253" max="253" width="5.85546875" style="11" customWidth="1"/>
    <col min="254" max="254" width="37.140625" style="11" customWidth="1"/>
    <col min="255" max="255" width="18.42578125" style="11" customWidth="1"/>
    <col min="256" max="258" width="16.42578125" style="11" customWidth="1"/>
    <col min="259" max="259" width="11" style="11" customWidth="1"/>
    <col min="260" max="260" width="10.5703125" style="11" customWidth="1"/>
    <col min="261" max="261" width="9.140625" style="11"/>
    <col min="262" max="262" width="14.42578125" style="11" customWidth="1"/>
    <col min="263" max="263" width="11.42578125" style="11" bestFit="1" customWidth="1"/>
    <col min="264" max="508" width="9.140625" style="11"/>
    <col min="509" max="509" width="5.85546875" style="11" customWidth="1"/>
    <col min="510" max="510" width="37.140625" style="11" customWidth="1"/>
    <col min="511" max="511" width="18.42578125" style="11" customWidth="1"/>
    <col min="512" max="514" width="16.42578125" style="11" customWidth="1"/>
    <col min="515" max="515" width="11" style="11" customWidth="1"/>
    <col min="516" max="516" width="10.5703125" style="11" customWidth="1"/>
    <col min="517" max="517" width="9.140625" style="11"/>
    <col min="518" max="518" width="14.42578125" style="11" customWidth="1"/>
    <col min="519" max="519" width="11.42578125" style="11" bestFit="1" customWidth="1"/>
    <col min="520" max="764" width="9.140625" style="11"/>
    <col min="765" max="765" width="5.85546875" style="11" customWidth="1"/>
    <col min="766" max="766" width="37.140625" style="11" customWidth="1"/>
    <col min="767" max="767" width="18.42578125" style="11" customWidth="1"/>
    <col min="768" max="770" width="16.42578125" style="11" customWidth="1"/>
    <col min="771" max="771" width="11" style="11" customWidth="1"/>
    <col min="772" max="772" width="10.5703125" style="11" customWidth="1"/>
    <col min="773" max="773" width="9.140625" style="11"/>
    <col min="774" max="774" width="14.42578125" style="11" customWidth="1"/>
    <col min="775" max="775" width="11.42578125" style="11" bestFit="1" customWidth="1"/>
    <col min="776" max="1020" width="9.140625" style="11"/>
    <col min="1021" max="1021" width="5.85546875" style="11" customWidth="1"/>
    <col min="1022" max="1022" width="37.140625" style="11" customWidth="1"/>
    <col min="1023" max="1023" width="18.42578125" style="11" customWidth="1"/>
    <col min="1024" max="1026" width="16.42578125" style="11" customWidth="1"/>
    <col min="1027" max="1027" width="11" style="11" customWidth="1"/>
    <col min="1028" max="1028" width="10.5703125" style="11" customWidth="1"/>
    <col min="1029" max="1029" width="9.140625" style="11"/>
    <col min="1030" max="1030" width="14.42578125" style="11" customWidth="1"/>
    <col min="1031" max="1031" width="11.42578125" style="11" bestFit="1" customWidth="1"/>
    <col min="1032" max="1276" width="9.140625" style="11"/>
    <col min="1277" max="1277" width="5.85546875" style="11" customWidth="1"/>
    <col min="1278" max="1278" width="37.140625" style="11" customWidth="1"/>
    <col min="1279" max="1279" width="18.42578125" style="11" customWidth="1"/>
    <col min="1280" max="1282" width="16.42578125" style="11" customWidth="1"/>
    <col min="1283" max="1283" width="11" style="11" customWidth="1"/>
    <col min="1284" max="1284" width="10.5703125" style="11" customWidth="1"/>
    <col min="1285" max="1285" width="9.140625" style="11"/>
    <col min="1286" max="1286" width="14.42578125" style="11" customWidth="1"/>
    <col min="1287" max="1287" width="11.42578125" style="11" bestFit="1" customWidth="1"/>
    <col min="1288" max="1532" width="9.140625" style="11"/>
    <col min="1533" max="1533" width="5.85546875" style="11" customWidth="1"/>
    <col min="1534" max="1534" width="37.140625" style="11" customWidth="1"/>
    <col min="1535" max="1535" width="18.42578125" style="11" customWidth="1"/>
    <col min="1536" max="1538" width="16.42578125" style="11" customWidth="1"/>
    <col min="1539" max="1539" width="11" style="11" customWidth="1"/>
    <col min="1540" max="1540" width="10.5703125" style="11" customWidth="1"/>
    <col min="1541" max="1541" width="9.140625" style="11"/>
    <col min="1542" max="1542" width="14.42578125" style="11" customWidth="1"/>
    <col min="1543" max="1543" width="11.42578125" style="11" bestFit="1" customWidth="1"/>
    <col min="1544" max="1788" width="9.140625" style="11"/>
    <col min="1789" max="1789" width="5.85546875" style="11" customWidth="1"/>
    <col min="1790" max="1790" width="37.140625" style="11" customWidth="1"/>
    <col min="1791" max="1791" width="18.42578125" style="11" customWidth="1"/>
    <col min="1792" max="1794" width="16.42578125" style="11" customWidth="1"/>
    <col min="1795" max="1795" width="11" style="11" customWidth="1"/>
    <col min="1796" max="1796" width="10.5703125" style="11" customWidth="1"/>
    <col min="1797" max="1797" width="9.140625" style="11"/>
    <col min="1798" max="1798" width="14.42578125" style="11" customWidth="1"/>
    <col min="1799" max="1799" width="11.42578125" style="11" bestFit="1" customWidth="1"/>
    <col min="1800" max="2044" width="9.140625" style="11"/>
    <col min="2045" max="2045" width="5.85546875" style="11" customWidth="1"/>
    <col min="2046" max="2046" width="37.140625" style="11" customWidth="1"/>
    <col min="2047" max="2047" width="18.42578125" style="11" customWidth="1"/>
    <col min="2048" max="2050" width="16.42578125" style="11" customWidth="1"/>
    <col min="2051" max="2051" width="11" style="11" customWidth="1"/>
    <col min="2052" max="2052" width="10.5703125" style="11" customWidth="1"/>
    <col min="2053" max="2053" width="9.140625" style="11"/>
    <col min="2054" max="2054" width="14.42578125" style="11" customWidth="1"/>
    <col min="2055" max="2055" width="11.42578125" style="11" bestFit="1" customWidth="1"/>
    <col min="2056" max="2300" width="9.140625" style="11"/>
    <col min="2301" max="2301" width="5.85546875" style="11" customWidth="1"/>
    <col min="2302" max="2302" width="37.140625" style="11" customWidth="1"/>
    <col min="2303" max="2303" width="18.42578125" style="11" customWidth="1"/>
    <col min="2304" max="2306" width="16.42578125" style="11" customWidth="1"/>
    <col min="2307" max="2307" width="11" style="11" customWidth="1"/>
    <col min="2308" max="2308" width="10.5703125" style="11" customWidth="1"/>
    <col min="2309" max="2309" width="9.140625" style="11"/>
    <col min="2310" max="2310" width="14.42578125" style="11" customWidth="1"/>
    <col min="2311" max="2311" width="11.42578125" style="11" bestFit="1" customWidth="1"/>
    <col min="2312" max="2556" width="9.140625" style="11"/>
    <col min="2557" max="2557" width="5.85546875" style="11" customWidth="1"/>
    <col min="2558" max="2558" width="37.140625" style="11" customWidth="1"/>
    <col min="2559" max="2559" width="18.42578125" style="11" customWidth="1"/>
    <col min="2560" max="2562" width="16.42578125" style="11" customWidth="1"/>
    <col min="2563" max="2563" width="11" style="11" customWidth="1"/>
    <col min="2564" max="2564" width="10.5703125" style="11" customWidth="1"/>
    <col min="2565" max="2565" width="9.140625" style="11"/>
    <col min="2566" max="2566" width="14.42578125" style="11" customWidth="1"/>
    <col min="2567" max="2567" width="11.42578125" style="11" bestFit="1" customWidth="1"/>
    <col min="2568" max="2812" width="9.140625" style="11"/>
    <col min="2813" max="2813" width="5.85546875" style="11" customWidth="1"/>
    <col min="2814" max="2814" width="37.140625" style="11" customWidth="1"/>
    <col min="2815" max="2815" width="18.42578125" style="11" customWidth="1"/>
    <col min="2816" max="2818" width="16.42578125" style="11" customWidth="1"/>
    <col min="2819" max="2819" width="11" style="11" customWidth="1"/>
    <col min="2820" max="2820" width="10.5703125" style="11" customWidth="1"/>
    <col min="2821" max="2821" width="9.140625" style="11"/>
    <col min="2822" max="2822" width="14.42578125" style="11" customWidth="1"/>
    <col min="2823" max="2823" width="11.42578125" style="11" bestFit="1" customWidth="1"/>
    <col min="2824" max="3068" width="9.140625" style="11"/>
    <col min="3069" max="3069" width="5.85546875" style="11" customWidth="1"/>
    <col min="3070" max="3070" width="37.140625" style="11" customWidth="1"/>
    <col min="3071" max="3071" width="18.42578125" style="11" customWidth="1"/>
    <col min="3072" max="3074" width="16.42578125" style="11" customWidth="1"/>
    <col min="3075" max="3075" width="11" style="11" customWidth="1"/>
    <col min="3076" max="3076" width="10.5703125" style="11" customWidth="1"/>
    <col min="3077" max="3077" width="9.140625" style="11"/>
    <col min="3078" max="3078" width="14.42578125" style="11" customWidth="1"/>
    <col min="3079" max="3079" width="11.42578125" style="11" bestFit="1" customWidth="1"/>
    <col min="3080" max="3324" width="9.140625" style="11"/>
    <col min="3325" max="3325" width="5.85546875" style="11" customWidth="1"/>
    <col min="3326" max="3326" width="37.140625" style="11" customWidth="1"/>
    <col min="3327" max="3327" width="18.42578125" style="11" customWidth="1"/>
    <col min="3328" max="3330" width="16.42578125" style="11" customWidth="1"/>
    <col min="3331" max="3331" width="11" style="11" customWidth="1"/>
    <col min="3332" max="3332" width="10.5703125" style="11" customWidth="1"/>
    <col min="3333" max="3333" width="9.140625" style="11"/>
    <col min="3334" max="3334" width="14.42578125" style="11" customWidth="1"/>
    <col min="3335" max="3335" width="11.42578125" style="11" bestFit="1" customWidth="1"/>
    <col min="3336" max="3580" width="9.140625" style="11"/>
    <col min="3581" max="3581" width="5.85546875" style="11" customWidth="1"/>
    <col min="3582" max="3582" width="37.140625" style="11" customWidth="1"/>
    <col min="3583" max="3583" width="18.42578125" style="11" customWidth="1"/>
    <col min="3584" max="3586" width="16.42578125" style="11" customWidth="1"/>
    <col min="3587" max="3587" width="11" style="11" customWidth="1"/>
    <col min="3588" max="3588" width="10.5703125" style="11" customWidth="1"/>
    <col min="3589" max="3589" width="9.140625" style="11"/>
    <col min="3590" max="3590" width="14.42578125" style="11" customWidth="1"/>
    <col min="3591" max="3591" width="11.42578125" style="11" bestFit="1" customWidth="1"/>
    <col min="3592" max="3836" width="9.140625" style="11"/>
    <col min="3837" max="3837" width="5.85546875" style="11" customWidth="1"/>
    <col min="3838" max="3838" width="37.140625" style="11" customWidth="1"/>
    <col min="3839" max="3839" width="18.42578125" style="11" customWidth="1"/>
    <col min="3840" max="3842" width="16.42578125" style="11" customWidth="1"/>
    <col min="3843" max="3843" width="11" style="11" customWidth="1"/>
    <col min="3844" max="3844" width="10.5703125" style="11" customWidth="1"/>
    <col min="3845" max="3845" width="9.140625" style="11"/>
    <col min="3846" max="3846" width="14.42578125" style="11" customWidth="1"/>
    <col min="3847" max="3847" width="11.42578125" style="11" bestFit="1" customWidth="1"/>
    <col min="3848" max="4092" width="9.140625" style="11"/>
    <col min="4093" max="4093" width="5.85546875" style="11" customWidth="1"/>
    <col min="4094" max="4094" width="37.140625" style="11" customWidth="1"/>
    <col min="4095" max="4095" width="18.42578125" style="11" customWidth="1"/>
    <col min="4096" max="4098" width="16.42578125" style="11" customWidth="1"/>
    <col min="4099" max="4099" width="11" style="11" customWidth="1"/>
    <col min="4100" max="4100" width="10.5703125" style="11" customWidth="1"/>
    <col min="4101" max="4101" width="9.140625" style="11"/>
    <col min="4102" max="4102" width="14.42578125" style="11" customWidth="1"/>
    <col min="4103" max="4103" width="11.42578125" style="11" bestFit="1" customWidth="1"/>
    <col min="4104" max="4348" width="9.140625" style="11"/>
    <col min="4349" max="4349" width="5.85546875" style="11" customWidth="1"/>
    <col min="4350" max="4350" width="37.140625" style="11" customWidth="1"/>
    <col min="4351" max="4351" width="18.42578125" style="11" customWidth="1"/>
    <col min="4352" max="4354" width="16.42578125" style="11" customWidth="1"/>
    <col min="4355" max="4355" width="11" style="11" customWidth="1"/>
    <col min="4356" max="4356" width="10.5703125" style="11" customWidth="1"/>
    <col min="4357" max="4357" width="9.140625" style="11"/>
    <col min="4358" max="4358" width="14.42578125" style="11" customWidth="1"/>
    <col min="4359" max="4359" width="11.42578125" style="11" bestFit="1" customWidth="1"/>
    <col min="4360" max="4604" width="9.140625" style="11"/>
    <col min="4605" max="4605" width="5.85546875" style="11" customWidth="1"/>
    <col min="4606" max="4606" width="37.140625" style="11" customWidth="1"/>
    <col min="4607" max="4607" width="18.42578125" style="11" customWidth="1"/>
    <col min="4608" max="4610" width="16.42578125" style="11" customWidth="1"/>
    <col min="4611" max="4611" width="11" style="11" customWidth="1"/>
    <col min="4612" max="4612" width="10.5703125" style="11" customWidth="1"/>
    <col min="4613" max="4613" width="9.140625" style="11"/>
    <col min="4614" max="4614" width="14.42578125" style="11" customWidth="1"/>
    <col min="4615" max="4615" width="11.42578125" style="11" bestFit="1" customWidth="1"/>
    <col min="4616" max="4860" width="9.140625" style="11"/>
    <col min="4861" max="4861" width="5.85546875" style="11" customWidth="1"/>
    <col min="4862" max="4862" width="37.140625" style="11" customWidth="1"/>
    <col min="4863" max="4863" width="18.42578125" style="11" customWidth="1"/>
    <col min="4864" max="4866" width="16.42578125" style="11" customWidth="1"/>
    <col min="4867" max="4867" width="11" style="11" customWidth="1"/>
    <col min="4868" max="4868" width="10.5703125" style="11" customWidth="1"/>
    <col min="4869" max="4869" width="9.140625" style="11"/>
    <col min="4870" max="4870" width="14.42578125" style="11" customWidth="1"/>
    <col min="4871" max="4871" width="11.42578125" style="11" bestFit="1" customWidth="1"/>
    <col min="4872" max="5116" width="9.140625" style="11"/>
    <col min="5117" max="5117" width="5.85546875" style="11" customWidth="1"/>
    <col min="5118" max="5118" width="37.140625" style="11" customWidth="1"/>
    <col min="5119" max="5119" width="18.42578125" style="11" customWidth="1"/>
    <col min="5120" max="5122" width="16.42578125" style="11" customWidth="1"/>
    <col min="5123" max="5123" width="11" style="11" customWidth="1"/>
    <col min="5124" max="5124" width="10.5703125" style="11" customWidth="1"/>
    <col min="5125" max="5125" width="9.140625" style="11"/>
    <col min="5126" max="5126" width="14.42578125" style="11" customWidth="1"/>
    <col min="5127" max="5127" width="11.42578125" style="11" bestFit="1" customWidth="1"/>
    <col min="5128" max="5372" width="9.140625" style="11"/>
    <col min="5373" max="5373" width="5.85546875" style="11" customWidth="1"/>
    <col min="5374" max="5374" width="37.140625" style="11" customWidth="1"/>
    <col min="5375" max="5375" width="18.42578125" style="11" customWidth="1"/>
    <col min="5376" max="5378" width="16.42578125" style="11" customWidth="1"/>
    <col min="5379" max="5379" width="11" style="11" customWidth="1"/>
    <col min="5380" max="5380" width="10.5703125" style="11" customWidth="1"/>
    <col min="5381" max="5381" width="9.140625" style="11"/>
    <col min="5382" max="5382" width="14.42578125" style="11" customWidth="1"/>
    <col min="5383" max="5383" width="11.42578125" style="11" bestFit="1" customWidth="1"/>
    <col min="5384" max="5628" width="9.140625" style="11"/>
    <col min="5629" max="5629" width="5.85546875" style="11" customWidth="1"/>
    <col min="5630" max="5630" width="37.140625" style="11" customWidth="1"/>
    <col min="5631" max="5631" width="18.42578125" style="11" customWidth="1"/>
    <col min="5632" max="5634" width="16.42578125" style="11" customWidth="1"/>
    <col min="5635" max="5635" width="11" style="11" customWidth="1"/>
    <col min="5636" max="5636" width="10.5703125" style="11" customWidth="1"/>
    <col min="5637" max="5637" width="9.140625" style="11"/>
    <col min="5638" max="5638" width="14.42578125" style="11" customWidth="1"/>
    <col min="5639" max="5639" width="11.42578125" style="11" bestFit="1" customWidth="1"/>
    <col min="5640" max="5884" width="9.140625" style="11"/>
    <col min="5885" max="5885" width="5.85546875" style="11" customWidth="1"/>
    <col min="5886" max="5886" width="37.140625" style="11" customWidth="1"/>
    <col min="5887" max="5887" width="18.42578125" style="11" customWidth="1"/>
    <col min="5888" max="5890" width="16.42578125" style="11" customWidth="1"/>
    <col min="5891" max="5891" width="11" style="11" customWidth="1"/>
    <col min="5892" max="5892" width="10.5703125" style="11" customWidth="1"/>
    <col min="5893" max="5893" width="9.140625" style="11"/>
    <col min="5894" max="5894" width="14.42578125" style="11" customWidth="1"/>
    <col min="5895" max="5895" width="11.42578125" style="11" bestFit="1" customWidth="1"/>
    <col min="5896" max="6140" width="9.140625" style="11"/>
    <col min="6141" max="6141" width="5.85546875" style="11" customWidth="1"/>
    <col min="6142" max="6142" width="37.140625" style="11" customWidth="1"/>
    <col min="6143" max="6143" width="18.42578125" style="11" customWidth="1"/>
    <col min="6144" max="6146" width="16.42578125" style="11" customWidth="1"/>
    <col min="6147" max="6147" width="11" style="11" customWidth="1"/>
    <col min="6148" max="6148" width="10.5703125" style="11" customWidth="1"/>
    <col min="6149" max="6149" width="9.140625" style="11"/>
    <col min="6150" max="6150" width="14.42578125" style="11" customWidth="1"/>
    <col min="6151" max="6151" width="11.42578125" style="11" bestFit="1" customWidth="1"/>
    <col min="6152" max="6396" width="9.140625" style="11"/>
    <col min="6397" max="6397" width="5.85546875" style="11" customWidth="1"/>
    <col min="6398" max="6398" width="37.140625" style="11" customWidth="1"/>
    <col min="6399" max="6399" width="18.42578125" style="11" customWidth="1"/>
    <col min="6400" max="6402" width="16.42578125" style="11" customWidth="1"/>
    <col min="6403" max="6403" width="11" style="11" customWidth="1"/>
    <col min="6404" max="6404" width="10.5703125" style="11" customWidth="1"/>
    <col min="6405" max="6405" width="9.140625" style="11"/>
    <col min="6406" max="6406" width="14.42578125" style="11" customWidth="1"/>
    <col min="6407" max="6407" width="11.42578125" style="11" bestFit="1" customWidth="1"/>
    <col min="6408" max="6652" width="9.140625" style="11"/>
    <col min="6653" max="6653" width="5.85546875" style="11" customWidth="1"/>
    <col min="6654" max="6654" width="37.140625" style="11" customWidth="1"/>
    <col min="6655" max="6655" width="18.42578125" style="11" customWidth="1"/>
    <col min="6656" max="6658" width="16.42578125" style="11" customWidth="1"/>
    <col min="6659" max="6659" width="11" style="11" customWidth="1"/>
    <col min="6660" max="6660" width="10.5703125" style="11" customWidth="1"/>
    <col min="6661" max="6661" width="9.140625" style="11"/>
    <col min="6662" max="6662" width="14.42578125" style="11" customWidth="1"/>
    <col min="6663" max="6663" width="11.42578125" style="11" bestFit="1" customWidth="1"/>
    <col min="6664" max="6908" width="9.140625" style="11"/>
    <col min="6909" max="6909" width="5.85546875" style="11" customWidth="1"/>
    <col min="6910" max="6910" width="37.140625" style="11" customWidth="1"/>
    <col min="6911" max="6911" width="18.42578125" style="11" customWidth="1"/>
    <col min="6912" max="6914" width="16.42578125" style="11" customWidth="1"/>
    <col min="6915" max="6915" width="11" style="11" customWidth="1"/>
    <col min="6916" max="6916" width="10.5703125" style="11" customWidth="1"/>
    <col min="6917" max="6917" width="9.140625" style="11"/>
    <col min="6918" max="6918" width="14.42578125" style="11" customWidth="1"/>
    <col min="6919" max="6919" width="11.42578125" style="11" bestFit="1" customWidth="1"/>
    <col min="6920" max="7164" width="9.140625" style="11"/>
    <col min="7165" max="7165" width="5.85546875" style="11" customWidth="1"/>
    <col min="7166" max="7166" width="37.140625" style="11" customWidth="1"/>
    <col min="7167" max="7167" width="18.42578125" style="11" customWidth="1"/>
    <col min="7168" max="7170" width="16.42578125" style="11" customWidth="1"/>
    <col min="7171" max="7171" width="11" style="11" customWidth="1"/>
    <col min="7172" max="7172" width="10.5703125" style="11" customWidth="1"/>
    <col min="7173" max="7173" width="9.140625" style="11"/>
    <col min="7174" max="7174" width="14.42578125" style="11" customWidth="1"/>
    <col min="7175" max="7175" width="11.42578125" style="11" bestFit="1" customWidth="1"/>
    <col min="7176" max="7420" width="9.140625" style="11"/>
    <col min="7421" max="7421" width="5.85546875" style="11" customWidth="1"/>
    <col min="7422" max="7422" width="37.140625" style="11" customWidth="1"/>
    <col min="7423" max="7423" width="18.42578125" style="11" customWidth="1"/>
    <col min="7424" max="7426" width="16.42578125" style="11" customWidth="1"/>
    <col min="7427" max="7427" width="11" style="11" customWidth="1"/>
    <col min="7428" max="7428" width="10.5703125" style="11" customWidth="1"/>
    <col min="7429" max="7429" width="9.140625" style="11"/>
    <col min="7430" max="7430" width="14.42578125" style="11" customWidth="1"/>
    <col min="7431" max="7431" width="11.42578125" style="11" bestFit="1" customWidth="1"/>
    <col min="7432" max="7676" width="9.140625" style="11"/>
    <col min="7677" max="7677" width="5.85546875" style="11" customWidth="1"/>
    <col min="7678" max="7678" width="37.140625" style="11" customWidth="1"/>
    <col min="7679" max="7679" width="18.42578125" style="11" customWidth="1"/>
    <col min="7680" max="7682" width="16.42578125" style="11" customWidth="1"/>
    <col min="7683" max="7683" width="11" style="11" customWidth="1"/>
    <col min="7684" max="7684" width="10.5703125" style="11" customWidth="1"/>
    <col min="7685" max="7685" width="9.140625" style="11"/>
    <col min="7686" max="7686" width="14.42578125" style="11" customWidth="1"/>
    <col min="7687" max="7687" width="11.42578125" style="11" bestFit="1" customWidth="1"/>
    <col min="7688" max="7932" width="9.140625" style="11"/>
    <col min="7933" max="7933" width="5.85546875" style="11" customWidth="1"/>
    <col min="7934" max="7934" width="37.140625" style="11" customWidth="1"/>
    <col min="7935" max="7935" width="18.42578125" style="11" customWidth="1"/>
    <col min="7936" max="7938" width="16.42578125" style="11" customWidth="1"/>
    <col min="7939" max="7939" width="11" style="11" customWidth="1"/>
    <col min="7940" max="7940" width="10.5703125" style="11" customWidth="1"/>
    <col min="7941" max="7941" width="9.140625" style="11"/>
    <col min="7942" max="7942" width="14.42578125" style="11" customWidth="1"/>
    <col min="7943" max="7943" width="11.42578125" style="11" bestFit="1" customWidth="1"/>
    <col min="7944" max="8188" width="9.140625" style="11"/>
    <col min="8189" max="8189" width="5.85546875" style="11" customWidth="1"/>
    <col min="8190" max="8190" width="37.140625" style="11" customWidth="1"/>
    <col min="8191" max="8191" width="18.42578125" style="11" customWidth="1"/>
    <col min="8192" max="8194" width="16.42578125" style="11" customWidth="1"/>
    <col min="8195" max="8195" width="11" style="11" customWidth="1"/>
    <col min="8196" max="8196" width="10.5703125" style="11" customWidth="1"/>
    <col min="8197" max="8197" width="9.140625" style="11"/>
    <col min="8198" max="8198" width="14.42578125" style="11" customWidth="1"/>
    <col min="8199" max="8199" width="11.42578125" style="11" bestFit="1" customWidth="1"/>
    <col min="8200" max="8444" width="9.140625" style="11"/>
    <col min="8445" max="8445" width="5.85546875" style="11" customWidth="1"/>
    <col min="8446" max="8446" width="37.140625" style="11" customWidth="1"/>
    <col min="8447" max="8447" width="18.42578125" style="11" customWidth="1"/>
    <col min="8448" max="8450" width="16.42578125" style="11" customWidth="1"/>
    <col min="8451" max="8451" width="11" style="11" customWidth="1"/>
    <col min="8452" max="8452" width="10.5703125" style="11" customWidth="1"/>
    <col min="8453" max="8453" width="9.140625" style="11"/>
    <col min="8454" max="8454" width="14.42578125" style="11" customWidth="1"/>
    <col min="8455" max="8455" width="11.42578125" style="11" bestFit="1" customWidth="1"/>
    <col min="8456" max="8700" width="9.140625" style="11"/>
    <col min="8701" max="8701" width="5.85546875" style="11" customWidth="1"/>
    <col min="8702" max="8702" width="37.140625" style="11" customWidth="1"/>
    <col min="8703" max="8703" width="18.42578125" style="11" customWidth="1"/>
    <col min="8704" max="8706" width="16.42578125" style="11" customWidth="1"/>
    <col min="8707" max="8707" width="11" style="11" customWidth="1"/>
    <col min="8708" max="8708" width="10.5703125" style="11" customWidth="1"/>
    <col min="8709" max="8709" width="9.140625" style="11"/>
    <col min="8710" max="8710" width="14.42578125" style="11" customWidth="1"/>
    <col min="8711" max="8711" width="11.42578125" style="11" bestFit="1" customWidth="1"/>
    <col min="8712" max="8956" width="9.140625" style="11"/>
    <col min="8957" max="8957" width="5.85546875" style="11" customWidth="1"/>
    <col min="8958" max="8958" width="37.140625" style="11" customWidth="1"/>
    <col min="8959" max="8959" width="18.42578125" style="11" customWidth="1"/>
    <col min="8960" max="8962" width="16.42578125" style="11" customWidth="1"/>
    <col min="8963" max="8963" width="11" style="11" customWidth="1"/>
    <col min="8964" max="8964" width="10.5703125" style="11" customWidth="1"/>
    <col min="8965" max="8965" width="9.140625" style="11"/>
    <col min="8966" max="8966" width="14.42578125" style="11" customWidth="1"/>
    <col min="8967" max="8967" width="11.42578125" style="11" bestFit="1" customWidth="1"/>
    <col min="8968" max="9212" width="9.140625" style="11"/>
    <col min="9213" max="9213" width="5.85546875" style="11" customWidth="1"/>
    <col min="9214" max="9214" width="37.140625" style="11" customWidth="1"/>
    <col min="9215" max="9215" width="18.42578125" style="11" customWidth="1"/>
    <col min="9216" max="9218" width="16.42578125" style="11" customWidth="1"/>
    <col min="9219" max="9219" width="11" style="11" customWidth="1"/>
    <col min="9220" max="9220" width="10.5703125" style="11" customWidth="1"/>
    <col min="9221" max="9221" width="9.140625" style="11"/>
    <col min="9222" max="9222" width="14.42578125" style="11" customWidth="1"/>
    <col min="9223" max="9223" width="11.42578125" style="11" bestFit="1" customWidth="1"/>
    <col min="9224" max="9468" width="9.140625" style="11"/>
    <col min="9469" max="9469" width="5.85546875" style="11" customWidth="1"/>
    <col min="9470" max="9470" width="37.140625" style="11" customWidth="1"/>
    <col min="9471" max="9471" width="18.42578125" style="11" customWidth="1"/>
    <col min="9472" max="9474" width="16.42578125" style="11" customWidth="1"/>
    <col min="9475" max="9475" width="11" style="11" customWidth="1"/>
    <col min="9476" max="9476" width="10.5703125" style="11" customWidth="1"/>
    <col min="9477" max="9477" width="9.140625" style="11"/>
    <col min="9478" max="9478" width="14.42578125" style="11" customWidth="1"/>
    <col min="9479" max="9479" width="11.42578125" style="11" bestFit="1" customWidth="1"/>
    <col min="9480" max="9724" width="9.140625" style="11"/>
    <col min="9725" max="9725" width="5.85546875" style="11" customWidth="1"/>
    <col min="9726" max="9726" width="37.140625" style="11" customWidth="1"/>
    <col min="9727" max="9727" width="18.42578125" style="11" customWidth="1"/>
    <col min="9728" max="9730" width="16.42578125" style="11" customWidth="1"/>
    <col min="9731" max="9731" width="11" style="11" customWidth="1"/>
    <col min="9732" max="9732" width="10.5703125" style="11" customWidth="1"/>
    <col min="9733" max="9733" width="9.140625" style="11"/>
    <col min="9734" max="9734" width="14.42578125" style="11" customWidth="1"/>
    <col min="9735" max="9735" width="11.42578125" style="11" bestFit="1" customWidth="1"/>
    <col min="9736" max="9980" width="9.140625" style="11"/>
    <col min="9981" max="9981" width="5.85546875" style="11" customWidth="1"/>
    <col min="9982" max="9982" width="37.140625" style="11" customWidth="1"/>
    <col min="9983" max="9983" width="18.42578125" style="11" customWidth="1"/>
    <col min="9984" max="9986" width="16.42578125" style="11" customWidth="1"/>
    <col min="9987" max="9987" width="11" style="11" customWidth="1"/>
    <col min="9988" max="9988" width="10.5703125" style="11" customWidth="1"/>
    <col min="9989" max="9989" width="9.140625" style="11"/>
    <col min="9990" max="9990" width="14.42578125" style="11" customWidth="1"/>
    <col min="9991" max="9991" width="11.42578125" style="11" bestFit="1" customWidth="1"/>
    <col min="9992" max="10236" width="9.140625" style="11"/>
    <col min="10237" max="10237" width="5.85546875" style="11" customWidth="1"/>
    <col min="10238" max="10238" width="37.140625" style="11" customWidth="1"/>
    <col min="10239" max="10239" width="18.42578125" style="11" customWidth="1"/>
    <col min="10240" max="10242" width="16.42578125" style="11" customWidth="1"/>
    <col min="10243" max="10243" width="11" style="11" customWidth="1"/>
    <col min="10244" max="10244" width="10.5703125" style="11" customWidth="1"/>
    <col min="10245" max="10245" width="9.140625" style="11"/>
    <col min="10246" max="10246" width="14.42578125" style="11" customWidth="1"/>
    <col min="10247" max="10247" width="11.42578125" style="11" bestFit="1" customWidth="1"/>
    <col min="10248" max="10492" width="9.140625" style="11"/>
    <col min="10493" max="10493" width="5.85546875" style="11" customWidth="1"/>
    <col min="10494" max="10494" width="37.140625" style="11" customWidth="1"/>
    <col min="10495" max="10495" width="18.42578125" style="11" customWidth="1"/>
    <col min="10496" max="10498" width="16.42578125" style="11" customWidth="1"/>
    <col min="10499" max="10499" width="11" style="11" customWidth="1"/>
    <col min="10500" max="10500" width="10.5703125" style="11" customWidth="1"/>
    <col min="10501" max="10501" width="9.140625" style="11"/>
    <col min="10502" max="10502" width="14.42578125" style="11" customWidth="1"/>
    <col min="10503" max="10503" width="11.42578125" style="11" bestFit="1" customWidth="1"/>
    <col min="10504" max="10748" width="9.140625" style="11"/>
    <col min="10749" max="10749" width="5.85546875" style="11" customWidth="1"/>
    <col min="10750" max="10750" width="37.140625" style="11" customWidth="1"/>
    <col min="10751" max="10751" width="18.42578125" style="11" customWidth="1"/>
    <col min="10752" max="10754" width="16.42578125" style="11" customWidth="1"/>
    <col min="10755" max="10755" width="11" style="11" customWidth="1"/>
    <col min="10756" max="10756" width="10.5703125" style="11" customWidth="1"/>
    <col min="10757" max="10757" width="9.140625" style="11"/>
    <col min="10758" max="10758" width="14.42578125" style="11" customWidth="1"/>
    <col min="10759" max="10759" width="11.42578125" style="11" bestFit="1" customWidth="1"/>
    <col min="10760" max="11004" width="9.140625" style="11"/>
    <col min="11005" max="11005" width="5.85546875" style="11" customWidth="1"/>
    <col min="11006" max="11006" width="37.140625" style="11" customWidth="1"/>
    <col min="11007" max="11007" width="18.42578125" style="11" customWidth="1"/>
    <col min="11008" max="11010" width="16.42578125" style="11" customWidth="1"/>
    <col min="11011" max="11011" width="11" style="11" customWidth="1"/>
    <col min="11012" max="11012" width="10.5703125" style="11" customWidth="1"/>
    <col min="11013" max="11013" width="9.140625" style="11"/>
    <col min="11014" max="11014" width="14.42578125" style="11" customWidth="1"/>
    <col min="11015" max="11015" width="11.42578125" style="11" bestFit="1" customWidth="1"/>
    <col min="11016" max="11260" width="9.140625" style="11"/>
    <col min="11261" max="11261" width="5.85546875" style="11" customWidth="1"/>
    <col min="11262" max="11262" width="37.140625" style="11" customWidth="1"/>
    <col min="11263" max="11263" width="18.42578125" style="11" customWidth="1"/>
    <col min="11264" max="11266" width="16.42578125" style="11" customWidth="1"/>
    <col min="11267" max="11267" width="11" style="11" customWidth="1"/>
    <col min="11268" max="11268" width="10.5703125" style="11" customWidth="1"/>
    <col min="11269" max="11269" width="9.140625" style="11"/>
    <col min="11270" max="11270" width="14.42578125" style="11" customWidth="1"/>
    <col min="11271" max="11271" width="11.42578125" style="11" bestFit="1" customWidth="1"/>
    <col min="11272" max="11516" width="9.140625" style="11"/>
    <col min="11517" max="11517" width="5.85546875" style="11" customWidth="1"/>
    <col min="11518" max="11518" width="37.140625" style="11" customWidth="1"/>
    <col min="11519" max="11519" width="18.42578125" style="11" customWidth="1"/>
    <col min="11520" max="11522" width="16.42578125" style="11" customWidth="1"/>
    <col min="11523" max="11523" width="11" style="11" customWidth="1"/>
    <col min="11524" max="11524" width="10.5703125" style="11" customWidth="1"/>
    <col min="11525" max="11525" width="9.140625" style="11"/>
    <col min="11526" max="11526" width="14.42578125" style="11" customWidth="1"/>
    <col min="11527" max="11527" width="11.42578125" style="11" bestFit="1" customWidth="1"/>
    <col min="11528" max="11772" width="9.140625" style="11"/>
    <col min="11773" max="11773" width="5.85546875" style="11" customWidth="1"/>
    <col min="11774" max="11774" width="37.140625" style="11" customWidth="1"/>
    <col min="11775" max="11775" width="18.42578125" style="11" customWidth="1"/>
    <col min="11776" max="11778" width="16.42578125" style="11" customWidth="1"/>
    <col min="11779" max="11779" width="11" style="11" customWidth="1"/>
    <col min="11780" max="11780" width="10.5703125" style="11" customWidth="1"/>
    <col min="11781" max="11781" width="9.140625" style="11"/>
    <col min="11782" max="11782" width="14.42578125" style="11" customWidth="1"/>
    <col min="11783" max="11783" width="11.42578125" style="11" bestFit="1" customWidth="1"/>
    <col min="11784" max="12028" width="9.140625" style="11"/>
    <col min="12029" max="12029" width="5.85546875" style="11" customWidth="1"/>
    <col min="12030" max="12030" width="37.140625" style="11" customWidth="1"/>
    <col min="12031" max="12031" width="18.42578125" style="11" customWidth="1"/>
    <col min="12032" max="12034" width="16.42578125" style="11" customWidth="1"/>
    <col min="12035" max="12035" width="11" style="11" customWidth="1"/>
    <col min="12036" max="12036" width="10.5703125" style="11" customWidth="1"/>
    <col min="12037" max="12037" width="9.140625" style="11"/>
    <col min="12038" max="12038" width="14.42578125" style="11" customWidth="1"/>
    <col min="12039" max="12039" width="11.42578125" style="11" bestFit="1" customWidth="1"/>
    <col min="12040" max="12284" width="9.140625" style="11"/>
    <col min="12285" max="12285" width="5.85546875" style="11" customWidth="1"/>
    <col min="12286" max="12286" width="37.140625" style="11" customWidth="1"/>
    <col min="12287" max="12287" width="18.42578125" style="11" customWidth="1"/>
    <col min="12288" max="12290" width="16.42578125" style="11" customWidth="1"/>
    <col min="12291" max="12291" width="11" style="11" customWidth="1"/>
    <col min="12292" max="12292" width="10.5703125" style="11" customWidth="1"/>
    <col min="12293" max="12293" width="9.140625" style="11"/>
    <col min="12294" max="12294" width="14.42578125" style="11" customWidth="1"/>
    <col min="12295" max="12295" width="11.42578125" style="11" bestFit="1" customWidth="1"/>
    <col min="12296" max="12540" width="9.140625" style="11"/>
    <col min="12541" max="12541" width="5.85546875" style="11" customWidth="1"/>
    <col min="12542" max="12542" width="37.140625" style="11" customWidth="1"/>
    <col min="12543" max="12543" width="18.42578125" style="11" customWidth="1"/>
    <col min="12544" max="12546" width="16.42578125" style="11" customWidth="1"/>
    <col min="12547" max="12547" width="11" style="11" customWidth="1"/>
    <col min="12548" max="12548" width="10.5703125" style="11" customWidth="1"/>
    <col min="12549" max="12549" width="9.140625" style="11"/>
    <col min="12550" max="12550" width="14.42578125" style="11" customWidth="1"/>
    <col min="12551" max="12551" width="11.42578125" style="11" bestFit="1" customWidth="1"/>
    <col min="12552" max="12796" width="9.140625" style="11"/>
    <col min="12797" max="12797" width="5.85546875" style="11" customWidth="1"/>
    <col min="12798" max="12798" width="37.140625" style="11" customWidth="1"/>
    <col min="12799" max="12799" width="18.42578125" style="11" customWidth="1"/>
    <col min="12800" max="12802" width="16.42578125" style="11" customWidth="1"/>
    <col min="12803" max="12803" width="11" style="11" customWidth="1"/>
    <col min="12804" max="12804" width="10.5703125" style="11" customWidth="1"/>
    <col min="12805" max="12805" width="9.140625" style="11"/>
    <col min="12806" max="12806" width="14.42578125" style="11" customWidth="1"/>
    <col min="12807" max="12807" width="11.42578125" style="11" bestFit="1" customWidth="1"/>
    <col min="12808" max="13052" width="9.140625" style="11"/>
    <col min="13053" max="13053" width="5.85546875" style="11" customWidth="1"/>
    <col min="13054" max="13054" width="37.140625" style="11" customWidth="1"/>
    <col min="13055" max="13055" width="18.42578125" style="11" customWidth="1"/>
    <col min="13056" max="13058" width="16.42578125" style="11" customWidth="1"/>
    <col min="13059" max="13059" width="11" style="11" customWidth="1"/>
    <col min="13060" max="13060" width="10.5703125" style="11" customWidth="1"/>
    <col min="13061" max="13061" width="9.140625" style="11"/>
    <col min="13062" max="13062" width="14.42578125" style="11" customWidth="1"/>
    <col min="13063" max="13063" width="11.42578125" style="11" bestFit="1" customWidth="1"/>
    <col min="13064" max="13308" width="9.140625" style="11"/>
    <col min="13309" max="13309" width="5.85546875" style="11" customWidth="1"/>
    <col min="13310" max="13310" width="37.140625" style="11" customWidth="1"/>
    <col min="13311" max="13311" width="18.42578125" style="11" customWidth="1"/>
    <col min="13312" max="13314" width="16.42578125" style="11" customWidth="1"/>
    <col min="13315" max="13315" width="11" style="11" customWidth="1"/>
    <col min="13316" max="13316" width="10.5703125" style="11" customWidth="1"/>
    <col min="13317" max="13317" width="9.140625" style="11"/>
    <col min="13318" max="13318" width="14.42578125" style="11" customWidth="1"/>
    <col min="13319" max="13319" width="11.42578125" style="11" bestFit="1" customWidth="1"/>
    <col min="13320" max="13564" width="9.140625" style="11"/>
    <col min="13565" max="13565" width="5.85546875" style="11" customWidth="1"/>
    <col min="13566" max="13566" width="37.140625" style="11" customWidth="1"/>
    <col min="13567" max="13567" width="18.42578125" style="11" customWidth="1"/>
    <col min="13568" max="13570" width="16.42578125" style="11" customWidth="1"/>
    <col min="13571" max="13571" width="11" style="11" customWidth="1"/>
    <col min="13572" max="13572" width="10.5703125" style="11" customWidth="1"/>
    <col min="13573" max="13573" width="9.140625" style="11"/>
    <col min="13574" max="13574" width="14.42578125" style="11" customWidth="1"/>
    <col min="13575" max="13575" width="11.42578125" style="11" bestFit="1" customWidth="1"/>
    <col min="13576" max="13820" width="9.140625" style="11"/>
    <col min="13821" max="13821" width="5.85546875" style="11" customWidth="1"/>
    <col min="13822" max="13822" width="37.140625" style="11" customWidth="1"/>
    <col min="13823" max="13823" width="18.42578125" style="11" customWidth="1"/>
    <col min="13824" max="13826" width="16.42578125" style="11" customWidth="1"/>
    <col min="13827" max="13827" width="11" style="11" customWidth="1"/>
    <col min="13828" max="13828" width="10.5703125" style="11" customWidth="1"/>
    <col min="13829" max="13829" width="9.140625" style="11"/>
    <col min="13830" max="13830" width="14.42578125" style="11" customWidth="1"/>
    <col min="13831" max="13831" width="11.42578125" style="11" bestFit="1" customWidth="1"/>
    <col min="13832" max="14076" width="9.140625" style="11"/>
    <col min="14077" max="14077" width="5.85546875" style="11" customWidth="1"/>
    <col min="14078" max="14078" width="37.140625" style="11" customWidth="1"/>
    <col min="14079" max="14079" width="18.42578125" style="11" customWidth="1"/>
    <col min="14080" max="14082" width="16.42578125" style="11" customWidth="1"/>
    <col min="14083" max="14083" width="11" style="11" customWidth="1"/>
    <col min="14084" max="14084" width="10.5703125" style="11" customWidth="1"/>
    <col min="14085" max="14085" width="9.140625" style="11"/>
    <col min="14086" max="14086" width="14.42578125" style="11" customWidth="1"/>
    <col min="14087" max="14087" width="11.42578125" style="11" bestFit="1" customWidth="1"/>
    <col min="14088" max="14332" width="9.140625" style="11"/>
    <col min="14333" max="14333" width="5.85546875" style="11" customWidth="1"/>
    <col min="14334" max="14334" width="37.140625" style="11" customWidth="1"/>
    <col min="14335" max="14335" width="18.42578125" style="11" customWidth="1"/>
    <col min="14336" max="14338" width="16.42578125" style="11" customWidth="1"/>
    <col min="14339" max="14339" width="11" style="11" customWidth="1"/>
    <col min="14340" max="14340" width="10.5703125" style="11" customWidth="1"/>
    <col min="14341" max="14341" width="9.140625" style="11"/>
    <col min="14342" max="14342" width="14.42578125" style="11" customWidth="1"/>
    <col min="14343" max="14343" width="11.42578125" style="11" bestFit="1" customWidth="1"/>
    <col min="14344" max="14588" width="9.140625" style="11"/>
    <col min="14589" max="14589" width="5.85546875" style="11" customWidth="1"/>
    <col min="14590" max="14590" width="37.140625" style="11" customWidth="1"/>
    <col min="14591" max="14591" width="18.42578125" style="11" customWidth="1"/>
    <col min="14592" max="14594" width="16.42578125" style="11" customWidth="1"/>
    <col min="14595" max="14595" width="11" style="11" customWidth="1"/>
    <col min="14596" max="14596" width="10.5703125" style="11" customWidth="1"/>
    <col min="14597" max="14597" width="9.140625" style="11"/>
    <col min="14598" max="14598" width="14.42578125" style="11" customWidth="1"/>
    <col min="14599" max="14599" width="11.42578125" style="11" bestFit="1" customWidth="1"/>
    <col min="14600" max="14844" width="9.140625" style="11"/>
    <col min="14845" max="14845" width="5.85546875" style="11" customWidth="1"/>
    <col min="14846" max="14846" width="37.140625" style="11" customWidth="1"/>
    <col min="14847" max="14847" width="18.42578125" style="11" customWidth="1"/>
    <col min="14848" max="14850" width="16.42578125" style="11" customWidth="1"/>
    <col min="14851" max="14851" width="11" style="11" customWidth="1"/>
    <col min="14852" max="14852" width="10.5703125" style="11" customWidth="1"/>
    <col min="14853" max="14853" width="9.140625" style="11"/>
    <col min="14854" max="14854" width="14.42578125" style="11" customWidth="1"/>
    <col min="14855" max="14855" width="11.42578125" style="11" bestFit="1" customWidth="1"/>
    <col min="14856" max="15100" width="9.140625" style="11"/>
    <col min="15101" max="15101" width="5.85546875" style="11" customWidth="1"/>
    <col min="15102" max="15102" width="37.140625" style="11" customWidth="1"/>
    <col min="15103" max="15103" width="18.42578125" style="11" customWidth="1"/>
    <col min="15104" max="15106" width="16.42578125" style="11" customWidth="1"/>
    <col min="15107" max="15107" width="11" style="11" customWidth="1"/>
    <col min="15108" max="15108" width="10.5703125" style="11" customWidth="1"/>
    <col min="15109" max="15109" width="9.140625" style="11"/>
    <col min="15110" max="15110" width="14.42578125" style="11" customWidth="1"/>
    <col min="15111" max="15111" width="11.42578125" style="11" bestFit="1" customWidth="1"/>
    <col min="15112" max="15356" width="9.140625" style="11"/>
    <col min="15357" max="15357" width="5.85546875" style="11" customWidth="1"/>
    <col min="15358" max="15358" width="37.140625" style="11" customWidth="1"/>
    <col min="15359" max="15359" width="18.42578125" style="11" customWidth="1"/>
    <col min="15360" max="15362" width="16.42578125" style="11" customWidth="1"/>
    <col min="15363" max="15363" width="11" style="11" customWidth="1"/>
    <col min="15364" max="15364" width="10.5703125" style="11" customWidth="1"/>
    <col min="15365" max="15365" width="9.140625" style="11"/>
    <col min="15366" max="15366" width="14.42578125" style="11" customWidth="1"/>
    <col min="15367" max="15367" width="11.42578125" style="11" bestFit="1" customWidth="1"/>
    <col min="15368" max="15612" width="9.140625" style="11"/>
    <col min="15613" max="15613" width="5.85546875" style="11" customWidth="1"/>
    <col min="15614" max="15614" width="37.140625" style="11" customWidth="1"/>
    <col min="15615" max="15615" width="18.42578125" style="11" customWidth="1"/>
    <col min="15616" max="15618" width="16.42578125" style="11" customWidth="1"/>
    <col min="15619" max="15619" width="11" style="11" customWidth="1"/>
    <col min="15620" max="15620" width="10.5703125" style="11" customWidth="1"/>
    <col min="15621" max="15621" width="9.140625" style="11"/>
    <col min="15622" max="15622" width="14.42578125" style="11" customWidth="1"/>
    <col min="15623" max="15623" width="11.42578125" style="11" bestFit="1" customWidth="1"/>
    <col min="15624" max="15868" width="9.140625" style="11"/>
    <col min="15869" max="15869" width="5.85546875" style="11" customWidth="1"/>
    <col min="15870" max="15870" width="37.140625" style="11" customWidth="1"/>
    <col min="15871" max="15871" width="18.42578125" style="11" customWidth="1"/>
    <col min="15872" max="15874" width="16.42578125" style="11" customWidth="1"/>
    <col min="15875" max="15875" width="11" style="11" customWidth="1"/>
    <col min="15876" max="15876" width="10.5703125" style="11" customWidth="1"/>
    <col min="15877" max="15877" width="9.140625" style="11"/>
    <col min="15878" max="15878" width="14.42578125" style="11" customWidth="1"/>
    <col min="15879" max="15879" width="11.42578125" style="11" bestFit="1" customWidth="1"/>
    <col min="15880" max="16124" width="9.140625" style="11"/>
    <col min="16125" max="16125" width="5.85546875" style="11" customWidth="1"/>
    <col min="16126" max="16126" width="37.140625" style="11" customWidth="1"/>
    <col min="16127" max="16127" width="18.42578125" style="11" customWidth="1"/>
    <col min="16128" max="16130" width="16.42578125" style="11" customWidth="1"/>
    <col min="16131" max="16131" width="11" style="11" customWidth="1"/>
    <col min="16132" max="16132" width="10.5703125" style="11" customWidth="1"/>
    <col min="16133" max="16133" width="9.140625" style="11"/>
    <col min="16134" max="16134" width="14.42578125" style="11" customWidth="1"/>
    <col min="16135" max="16135" width="11.42578125" style="11" bestFit="1" customWidth="1"/>
    <col min="16136" max="16384" width="9.140625" style="11"/>
  </cols>
  <sheetData>
    <row r="1" spans="1:9" s="3" customFormat="1" ht="37.15" customHeight="1" x14ac:dyDescent="0.25">
      <c r="A1" s="88" t="s">
        <v>19</v>
      </c>
      <c r="B1" s="88"/>
      <c r="C1" s="1"/>
      <c r="D1" s="19"/>
      <c r="E1" s="19"/>
      <c r="F1" s="91" t="s">
        <v>30</v>
      </c>
      <c r="G1" s="91"/>
      <c r="H1" s="91"/>
      <c r="I1" s="19"/>
    </row>
    <row r="2" spans="1:9" ht="30" customHeight="1" x14ac:dyDescent="0.25">
      <c r="A2" s="12"/>
      <c r="B2" s="13"/>
      <c r="C2" s="12"/>
    </row>
    <row r="3" spans="1:9" ht="18.75" x14ac:dyDescent="0.25">
      <c r="A3" s="92" t="s">
        <v>95</v>
      </c>
      <c r="B3" s="92"/>
      <c r="C3" s="92"/>
      <c r="D3" s="92"/>
      <c r="E3" s="92"/>
      <c r="F3" s="92"/>
      <c r="G3" s="92"/>
      <c r="H3" s="92"/>
    </row>
    <row r="4" spans="1:9" ht="29.25" customHeight="1" x14ac:dyDescent="0.25">
      <c r="A4" s="93"/>
      <c r="B4" s="93"/>
      <c r="C4" s="93"/>
      <c r="D4" s="93"/>
      <c r="E4" s="93"/>
      <c r="F4" s="93"/>
      <c r="G4" s="93"/>
      <c r="H4" s="93"/>
    </row>
    <row r="5" spans="1:9" ht="15.75" x14ac:dyDescent="0.25">
      <c r="G5" s="97" t="s">
        <v>44</v>
      </c>
      <c r="H5" s="97"/>
    </row>
    <row r="6" spans="1:9" ht="36" customHeight="1" x14ac:dyDescent="0.25">
      <c r="A6" s="94" t="s">
        <v>0</v>
      </c>
      <c r="B6" s="94" t="s">
        <v>1</v>
      </c>
      <c r="C6" s="95" t="s">
        <v>50</v>
      </c>
      <c r="D6" s="96"/>
      <c r="E6" s="95" t="s">
        <v>51</v>
      </c>
      <c r="F6" s="96"/>
      <c r="G6" s="95" t="s">
        <v>21</v>
      </c>
      <c r="H6" s="96"/>
    </row>
    <row r="7" spans="1:9" ht="31.5" x14ac:dyDescent="0.25">
      <c r="A7" s="94"/>
      <c r="B7" s="94"/>
      <c r="C7" s="15" t="s">
        <v>22</v>
      </c>
      <c r="D7" s="15" t="s">
        <v>23</v>
      </c>
      <c r="E7" s="15" t="s">
        <v>22</v>
      </c>
      <c r="F7" s="15" t="s">
        <v>23</v>
      </c>
      <c r="G7" s="15" t="s">
        <v>22</v>
      </c>
      <c r="H7" s="15" t="s">
        <v>23</v>
      </c>
    </row>
    <row r="8" spans="1:9" ht="19.5" customHeight="1" x14ac:dyDescent="0.25">
      <c r="A8" s="16" t="s">
        <v>4</v>
      </c>
      <c r="B8" s="16" t="s">
        <v>5</v>
      </c>
      <c r="C8" s="16">
        <v>1</v>
      </c>
      <c r="D8" s="16">
        <v>2</v>
      </c>
      <c r="E8" s="16">
        <v>3</v>
      </c>
      <c r="F8" s="16">
        <v>4</v>
      </c>
      <c r="G8" s="16" t="s">
        <v>24</v>
      </c>
      <c r="H8" s="16" t="s">
        <v>25</v>
      </c>
    </row>
    <row r="9" spans="1:9" s="17" customFormat="1" ht="19.5" customHeight="1" x14ac:dyDescent="0.25">
      <c r="A9" s="16"/>
      <c r="B9" s="28" t="s">
        <v>26</v>
      </c>
      <c r="C9" s="44">
        <f>+C10+C24</f>
        <v>235202</v>
      </c>
      <c r="D9" s="50">
        <f>+D10+D24</f>
        <v>224097</v>
      </c>
      <c r="E9" s="50">
        <f>+E10+E24+E28</f>
        <v>120409.983376</v>
      </c>
      <c r="F9" s="50">
        <f>+F10+F24+F28</f>
        <v>118756.96253600001</v>
      </c>
      <c r="G9" s="51">
        <f t="shared" ref="G9:H11" si="0">E9/C9*100</f>
        <v>51.194285497572302</v>
      </c>
      <c r="H9" s="51">
        <f t="shared" si="0"/>
        <v>52.993553031053523</v>
      </c>
    </row>
    <row r="10" spans="1:9" s="17" customFormat="1" ht="27" customHeight="1" x14ac:dyDescent="0.25">
      <c r="A10" s="36" t="s">
        <v>4</v>
      </c>
      <c r="B10" s="37" t="s">
        <v>57</v>
      </c>
      <c r="C10" s="45">
        <f>+C11</f>
        <v>24730</v>
      </c>
      <c r="D10" s="50">
        <v>13625</v>
      </c>
      <c r="E10" s="50">
        <v>9436.5638889999991</v>
      </c>
      <c r="F10" s="50">
        <v>7783.5430489999999</v>
      </c>
      <c r="G10" s="51">
        <f t="shared" si="0"/>
        <v>38.158365907804281</v>
      </c>
      <c r="H10" s="51">
        <f t="shared" si="0"/>
        <v>57.126921460550463</v>
      </c>
    </row>
    <row r="11" spans="1:9" s="17" customFormat="1" ht="27" customHeight="1" x14ac:dyDescent="0.25">
      <c r="A11" s="38" t="s">
        <v>7</v>
      </c>
      <c r="B11" s="39" t="s">
        <v>58</v>
      </c>
      <c r="C11" s="46">
        <f>+C12+C13+C14+C15+C16+C21+C22</f>
        <v>24730</v>
      </c>
      <c r="D11" s="52">
        <v>13625</v>
      </c>
      <c r="E11" s="52">
        <v>9436.5638889999991</v>
      </c>
      <c r="F11" s="52">
        <v>7783.5430489999999</v>
      </c>
      <c r="G11" s="53">
        <f t="shared" si="0"/>
        <v>38.158365907804281</v>
      </c>
      <c r="H11" s="53">
        <f>F11/D11*100</f>
        <v>57.126921460550463</v>
      </c>
    </row>
    <row r="12" spans="1:9" s="17" customFormat="1" ht="27" customHeight="1" x14ac:dyDescent="0.25">
      <c r="A12" s="38">
        <v>1</v>
      </c>
      <c r="B12" s="39" t="s">
        <v>60</v>
      </c>
      <c r="C12" s="47">
        <v>0</v>
      </c>
      <c r="D12" s="52">
        <v>0</v>
      </c>
      <c r="E12" s="52">
        <v>12.087645999999999</v>
      </c>
      <c r="F12" s="52">
        <v>10.153624000000001</v>
      </c>
      <c r="G12" s="53"/>
      <c r="H12" s="53"/>
    </row>
    <row r="13" spans="1:9" s="17" customFormat="1" ht="27" customHeight="1" x14ac:dyDescent="0.25">
      <c r="A13" s="38">
        <v>2</v>
      </c>
      <c r="B13" s="39" t="s">
        <v>62</v>
      </c>
      <c r="C13" s="47">
        <v>11330</v>
      </c>
      <c r="D13" s="52">
        <v>6118</v>
      </c>
      <c r="E13" s="52">
        <v>4559.6536310000001</v>
      </c>
      <c r="F13" s="52">
        <v>3830.1091040000001</v>
      </c>
      <c r="G13" s="53">
        <f t="shared" ref="G13" si="1">E13/C13*100</f>
        <v>40.24407441306267</v>
      </c>
      <c r="H13" s="53">
        <f t="shared" ref="H13" si="2">F13/D13*100</f>
        <v>62.603940895717557</v>
      </c>
    </row>
    <row r="14" spans="1:9" s="17" customFormat="1" ht="27" customHeight="1" x14ac:dyDescent="0.25">
      <c r="A14" s="38">
        <v>3</v>
      </c>
      <c r="B14" s="39" t="s">
        <v>63</v>
      </c>
      <c r="C14" s="47">
        <v>4700</v>
      </c>
      <c r="D14" s="57">
        <v>2867</v>
      </c>
      <c r="E14" s="57">
        <v>1490.6362919999999</v>
      </c>
      <c r="F14" s="57">
        <v>1490.6362919999999</v>
      </c>
      <c r="G14" s="53">
        <f t="shared" ref="G14:H15" si="3">E14/C14*100</f>
        <v>31.715665787234045</v>
      </c>
      <c r="H14" s="53">
        <f t="shared" si="3"/>
        <v>51.992894733170559</v>
      </c>
    </row>
    <row r="15" spans="1:9" s="17" customFormat="1" ht="27" customHeight="1" x14ac:dyDescent="0.25">
      <c r="A15" s="38">
        <v>4</v>
      </c>
      <c r="B15" s="39" t="s">
        <v>64</v>
      </c>
      <c r="C15" s="47">
        <v>400</v>
      </c>
      <c r="D15" s="57">
        <v>400</v>
      </c>
      <c r="E15" s="57">
        <v>82.221999999999994</v>
      </c>
      <c r="F15" s="57">
        <v>40.052</v>
      </c>
      <c r="G15" s="53">
        <f t="shared" si="3"/>
        <v>20.555499999999999</v>
      </c>
      <c r="H15" s="53">
        <f t="shared" si="3"/>
        <v>10.013</v>
      </c>
    </row>
    <row r="16" spans="1:9" s="17" customFormat="1" ht="27" customHeight="1" x14ac:dyDescent="0.25">
      <c r="A16" s="38">
        <v>5</v>
      </c>
      <c r="B16" s="39" t="s">
        <v>65</v>
      </c>
      <c r="C16" s="47">
        <f>+C18+C20+C19</f>
        <v>6850</v>
      </c>
      <c r="D16" s="52">
        <v>3550</v>
      </c>
      <c r="E16" s="52">
        <v>2075.2534000000001</v>
      </c>
      <c r="F16" s="52">
        <v>1661.579</v>
      </c>
      <c r="G16" s="53">
        <f t="shared" ref="G16:H20" si="4">E16/C16*100</f>
        <v>30.295670072992703</v>
      </c>
      <c r="H16" s="53">
        <f t="shared" si="4"/>
        <v>46.805042253521123</v>
      </c>
    </row>
    <row r="17" spans="1:8" s="17" customFormat="1" ht="27" customHeight="1" x14ac:dyDescent="0.25">
      <c r="A17" s="38">
        <v>5.0999999999999996</v>
      </c>
      <c r="B17" s="39" t="s">
        <v>66</v>
      </c>
      <c r="C17" s="48"/>
      <c r="D17" s="52">
        <v>0</v>
      </c>
      <c r="E17" s="52">
        <v>0</v>
      </c>
      <c r="F17" s="52">
        <v>0</v>
      </c>
      <c r="G17" s="53">
        <v>0</v>
      </c>
      <c r="H17" s="53">
        <v>0</v>
      </c>
    </row>
    <row r="18" spans="1:8" s="17" customFormat="1" ht="27" customHeight="1" x14ac:dyDescent="0.25">
      <c r="A18" s="38">
        <v>5.2</v>
      </c>
      <c r="B18" s="39" t="s">
        <v>56</v>
      </c>
      <c r="C18" s="48">
        <v>350</v>
      </c>
      <c r="D18" s="52">
        <v>350</v>
      </c>
      <c r="E18" s="52">
        <v>6.8814000000000002</v>
      </c>
      <c r="F18" s="52">
        <v>6.8814000000000002</v>
      </c>
      <c r="G18" s="53">
        <f t="shared" si="4"/>
        <v>1.9661142857142857</v>
      </c>
      <c r="H18" s="53">
        <f t="shared" si="4"/>
        <v>1.9661142857142857</v>
      </c>
    </row>
    <row r="19" spans="1:8" s="17" customFormat="1" ht="27" customHeight="1" x14ac:dyDescent="0.25">
      <c r="A19" s="38">
        <v>5.3</v>
      </c>
      <c r="B19" s="39" t="s">
        <v>67</v>
      </c>
      <c r="C19" s="48">
        <v>500</v>
      </c>
      <c r="D19" s="52">
        <v>200</v>
      </c>
      <c r="E19" s="52">
        <v>0</v>
      </c>
      <c r="F19" s="52">
        <v>0</v>
      </c>
      <c r="G19" s="53"/>
      <c r="H19" s="53"/>
    </row>
    <row r="20" spans="1:8" s="17" customFormat="1" ht="27" customHeight="1" x14ac:dyDescent="0.25">
      <c r="A20" s="38">
        <v>5.4</v>
      </c>
      <c r="B20" s="40" t="s">
        <v>68</v>
      </c>
      <c r="C20" s="49">
        <v>6000</v>
      </c>
      <c r="D20" s="52">
        <v>3000</v>
      </c>
      <c r="E20" s="52">
        <v>2068.3719999999998</v>
      </c>
      <c r="F20" s="52">
        <v>1654.6976</v>
      </c>
      <c r="G20" s="53">
        <f t="shared" si="4"/>
        <v>34.472866666666661</v>
      </c>
      <c r="H20" s="53">
        <f t="shared" si="4"/>
        <v>55.156586666666662</v>
      </c>
    </row>
    <row r="21" spans="1:8" s="17" customFormat="1" ht="27" customHeight="1" x14ac:dyDescent="0.25">
      <c r="A21" s="38">
        <v>6</v>
      </c>
      <c r="B21" s="39" t="s">
        <v>69</v>
      </c>
      <c r="C21" s="47">
        <v>950</v>
      </c>
      <c r="D21" s="52">
        <v>190</v>
      </c>
      <c r="E21" s="58">
        <v>597.50651800000003</v>
      </c>
      <c r="F21" s="58">
        <v>220.48128600000001</v>
      </c>
      <c r="G21" s="53">
        <f t="shared" ref="G21:G22" si="5">E21/C21*100</f>
        <v>62.895422947368431</v>
      </c>
      <c r="H21" s="53">
        <f t="shared" ref="H21:H22" si="6">F21/D21*100</f>
        <v>116.04278210526316</v>
      </c>
    </row>
    <row r="22" spans="1:8" s="17" customFormat="1" ht="27" customHeight="1" x14ac:dyDescent="0.25">
      <c r="A22" s="38">
        <v>7</v>
      </c>
      <c r="B22" s="40" t="s">
        <v>70</v>
      </c>
      <c r="C22" s="46">
        <v>500</v>
      </c>
      <c r="D22" s="59">
        <v>500</v>
      </c>
      <c r="E22" s="59">
        <v>65</v>
      </c>
      <c r="F22" s="59">
        <v>65</v>
      </c>
      <c r="G22" s="53">
        <f t="shared" si="5"/>
        <v>13</v>
      </c>
      <c r="H22" s="53">
        <f t="shared" si="6"/>
        <v>13</v>
      </c>
    </row>
    <row r="23" spans="1:8" s="17" customFormat="1" ht="27" customHeight="1" x14ac:dyDescent="0.25">
      <c r="A23" s="38"/>
      <c r="B23" s="40"/>
      <c r="C23" s="46"/>
      <c r="D23" s="59"/>
      <c r="E23" s="59"/>
      <c r="F23" s="59"/>
      <c r="G23" s="54"/>
      <c r="H23" s="54"/>
    </row>
    <row r="24" spans="1:8" s="18" customFormat="1" ht="27" customHeight="1" x14ac:dyDescent="0.25">
      <c r="A24" s="41" t="s">
        <v>71</v>
      </c>
      <c r="B24" s="42" t="s">
        <v>72</v>
      </c>
      <c r="C24" s="55">
        <v>210472</v>
      </c>
      <c r="D24" s="55">
        <v>210472</v>
      </c>
      <c r="E24" s="55">
        <v>102468.976968</v>
      </c>
      <c r="F24" s="55">
        <v>102468.976968</v>
      </c>
      <c r="G24" s="51">
        <f t="shared" ref="G24:G27" si="7">E24/C24*100</f>
        <v>48.685324873617397</v>
      </c>
      <c r="H24" s="51">
        <f t="shared" ref="H24:H27" si="8">F24/D24*100</f>
        <v>48.685324873617397</v>
      </c>
    </row>
    <row r="25" spans="1:8" s="17" customFormat="1" ht="27" customHeight="1" x14ac:dyDescent="0.25">
      <c r="A25" s="38" t="s">
        <v>7</v>
      </c>
      <c r="B25" s="39" t="s">
        <v>29</v>
      </c>
      <c r="C25" s="59">
        <v>210472</v>
      </c>
      <c r="D25" s="59">
        <v>210472</v>
      </c>
      <c r="E25" s="59">
        <v>102468.976968</v>
      </c>
      <c r="F25" s="59">
        <v>102468.976968</v>
      </c>
      <c r="G25" s="53">
        <f t="shared" si="7"/>
        <v>48.685324873617397</v>
      </c>
      <c r="H25" s="53">
        <f t="shared" si="8"/>
        <v>48.685324873617397</v>
      </c>
    </row>
    <row r="26" spans="1:8" s="17" customFormat="1" ht="27" customHeight="1" x14ac:dyDescent="0.25">
      <c r="A26" s="38" t="s">
        <v>59</v>
      </c>
      <c r="B26" s="39" t="s">
        <v>73</v>
      </c>
      <c r="C26" s="59">
        <v>209392</v>
      </c>
      <c r="D26" s="59">
        <v>209392</v>
      </c>
      <c r="E26" s="59">
        <v>63000</v>
      </c>
      <c r="F26" s="59">
        <v>63000</v>
      </c>
      <c r="G26" s="53">
        <f t="shared" si="7"/>
        <v>30.087109345151674</v>
      </c>
      <c r="H26" s="53">
        <f t="shared" si="8"/>
        <v>30.087109345151674</v>
      </c>
    </row>
    <row r="27" spans="1:8" s="17" customFormat="1" ht="27" customHeight="1" x14ac:dyDescent="0.25">
      <c r="A27" s="38" t="s">
        <v>74</v>
      </c>
      <c r="B27" s="39" t="s">
        <v>75</v>
      </c>
      <c r="C27" s="59">
        <v>1080</v>
      </c>
      <c r="D27" s="59">
        <v>1080</v>
      </c>
      <c r="E27" s="59">
        <v>39468.976968000003</v>
      </c>
      <c r="F27" s="59">
        <v>39468.976968000003</v>
      </c>
      <c r="G27" s="53">
        <f t="shared" si="7"/>
        <v>3654.5349044444451</v>
      </c>
      <c r="H27" s="53">
        <f t="shared" si="8"/>
        <v>3654.5349044444451</v>
      </c>
    </row>
    <row r="28" spans="1:8" s="18" customFormat="1" ht="27" customHeight="1" x14ac:dyDescent="0.25">
      <c r="A28" s="36" t="s">
        <v>76</v>
      </c>
      <c r="B28" s="37" t="s">
        <v>77</v>
      </c>
      <c r="C28" s="45">
        <v>0</v>
      </c>
      <c r="D28" s="55"/>
      <c r="E28" s="55">
        <v>8504.4425190000002</v>
      </c>
      <c r="F28" s="55">
        <v>8504.4425190000002</v>
      </c>
      <c r="G28" s="56"/>
      <c r="H28" s="56"/>
    </row>
    <row r="29" spans="1:8" s="18" customFormat="1" ht="27" customHeight="1" x14ac:dyDescent="0.25">
      <c r="A29" s="36" t="s">
        <v>78</v>
      </c>
      <c r="B29" s="37" t="s">
        <v>79</v>
      </c>
      <c r="C29" s="43">
        <v>0</v>
      </c>
      <c r="D29" s="56"/>
      <c r="E29" s="56"/>
      <c r="F29" s="56"/>
      <c r="G29" s="56"/>
      <c r="H29" s="56"/>
    </row>
  </sheetData>
  <mergeCells count="10">
    <mergeCell ref="F1:H1"/>
    <mergeCell ref="A3:H3"/>
    <mergeCell ref="A4:H4"/>
    <mergeCell ref="A6:A7"/>
    <mergeCell ref="B6:B7"/>
    <mergeCell ref="C6:D6"/>
    <mergeCell ref="E6:F6"/>
    <mergeCell ref="G6:H6"/>
    <mergeCell ref="A1:B1"/>
    <mergeCell ref="G5:H5"/>
  </mergeCells>
  <pageMargins left="0.45" right="0.2" top="0.5" bottom="0.5" header="0.3" footer="0.3"/>
  <pageSetup paperSize="9" scale="9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4" workbookViewId="0">
      <selection activeCell="A20" sqref="A20:XFD34"/>
    </sheetView>
  </sheetViews>
  <sheetFormatPr defaultColWidth="9.140625" defaultRowHeight="15" x14ac:dyDescent="0.25"/>
  <cols>
    <col min="1" max="1" width="5.5703125" style="11" customWidth="1"/>
    <col min="2" max="2" width="35.42578125" style="11" customWidth="1"/>
    <col min="3" max="11" width="11.28515625" style="11" customWidth="1"/>
    <col min="12" max="256" width="9.140625" style="11"/>
    <col min="257" max="257" width="5.5703125" style="11" customWidth="1"/>
    <col min="258" max="258" width="25.85546875" style="11" customWidth="1"/>
    <col min="259" max="259" width="17.140625" style="11" customWidth="1"/>
    <col min="260" max="260" width="16.140625" style="11" customWidth="1"/>
    <col min="261" max="261" width="15.140625" style="11" customWidth="1"/>
    <col min="262" max="262" width="15.85546875" style="11" customWidth="1"/>
    <col min="263" max="264" width="15.42578125" style="11" customWidth="1"/>
    <col min="265" max="265" width="8.85546875" style="11" customWidth="1"/>
    <col min="266" max="266" width="9.42578125" style="11" customWidth="1"/>
    <col min="267" max="267" width="8.85546875" style="11" customWidth="1"/>
    <col min="268" max="512" width="9.140625" style="11"/>
    <col min="513" max="513" width="5.5703125" style="11" customWidth="1"/>
    <col min="514" max="514" width="25.85546875" style="11" customWidth="1"/>
    <col min="515" max="515" width="17.140625" style="11" customWidth="1"/>
    <col min="516" max="516" width="16.140625" style="11" customWidth="1"/>
    <col min="517" max="517" width="15.140625" style="11" customWidth="1"/>
    <col min="518" max="518" width="15.85546875" style="11" customWidth="1"/>
    <col min="519" max="520" width="15.42578125" style="11" customWidth="1"/>
    <col min="521" max="521" width="8.85546875" style="11" customWidth="1"/>
    <col min="522" max="522" width="9.42578125" style="11" customWidth="1"/>
    <col min="523" max="523" width="8.85546875" style="11" customWidth="1"/>
    <col min="524" max="768" width="9.140625" style="11"/>
    <col min="769" max="769" width="5.5703125" style="11" customWidth="1"/>
    <col min="770" max="770" width="25.85546875" style="11" customWidth="1"/>
    <col min="771" max="771" width="17.140625" style="11" customWidth="1"/>
    <col min="772" max="772" width="16.140625" style="11" customWidth="1"/>
    <col min="773" max="773" width="15.140625" style="11" customWidth="1"/>
    <col min="774" max="774" width="15.85546875" style="11" customWidth="1"/>
    <col min="775" max="776" width="15.42578125" style="11" customWidth="1"/>
    <col min="777" max="777" width="8.85546875" style="11" customWidth="1"/>
    <col min="778" max="778" width="9.42578125" style="11" customWidth="1"/>
    <col min="779" max="779" width="8.85546875" style="11" customWidth="1"/>
    <col min="780" max="1024" width="9.140625" style="11"/>
    <col min="1025" max="1025" width="5.5703125" style="11" customWidth="1"/>
    <col min="1026" max="1026" width="25.85546875" style="11" customWidth="1"/>
    <col min="1027" max="1027" width="17.140625" style="11" customWidth="1"/>
    <col min="1028" max="1028" width="16.140625" style="11" customWidth="1"/>
    <col min="1029" max="1029" width="15.140625" style="11" customWidth="1"/>
    <col min="1030" max="1030" width="15.85546875" style="11" customWidth="1"/>
    <col min="1031" max="1032" width="15.42578125" style="11" customWidth="1"/>
    <col min="1033" max="1033" width="8.85546875" style="11" customWidth="1"/>
    <col min="1034" max="1034" width="9.42578125" style="11" customWidth="1"/>
    <col min="1035" max="1035" width="8.85546875" style="11" customWidth="1"/>
    <col min="1036" max="1280" width="9.140625" style="11"/>
    <col min="1281" max="1281" width="5.5703125" style="11" customWidth="1"/>
    <col min="1282" max="1282" width="25.85546875" style="11" customWidth="1"/>
    <col min="1283" max="1283" width="17.140625" style="11" customWidth="1"/>
    <col min="1284" max="1284" width="16.140625" style="11" customWidth="1"/>
    <col min="1285" max="1285" width="15.140625" style="11" customWidth="1"/>
    <col min="1286" max="1286" width="15.85546875" style="11" customWidth="1"/>
    <col min="1287" max="1288" width="15.42578125" style="11" customWidth="1"/>
    <col min="1289" max="1289" width="8.85546875" style="11" customWidth="1"/>
    <col min="1290" max="1290" width="9.42578125" style="11" customWidth="1"/>
    <col min="1291" max="1291" width="8.85546875" style="11" customWidth="1"/>
    <col min="1292" max="1536" width="9.140625" style="11"/>
    <col min="1537" max="1537" width="5.5703125" style="11" customWidth="1"/>
    <col min="1538" max="1538" width="25.85546875" style="11" customWidth="1"/>
    <col min="1539" max="1539" width="17.140625" style="11" customWidth="1"/>
    <col min="1540" max="1540" width="16.140625" style="11" customWidth="1"/>
    <col min="1541" max="1541" width="15.140625" style="11" customWidth="1"/>
    <col min="1542" max="1542" width="15.85546875" style="11" customWidth="1"/>
    <col min="1543" max="1544" width="15.42578125" style="11" customWidth="1"/>
    <col min="1545" max="1545" width="8.85546875" style="11" customWidth="1"/>
    <col min="1546" max="1546" width="9.42578125" style="11" customWidth="1"/>
    <col min="1547" max="1547" width="8.85546875" style="11" customWidth="1"/>
    <col min="1548" max="1792" width="9.140625" style="11"/>
    <col min="1793" max="1793" width="5.5703125" style="11" customWidth="1"/>
    <col min="1794" max="1794" width="25.85546875" style="11" customWidth="1"/>
    <col min="1795" max="1795" width="17.140625" style="11" customWidth="1"/>
    <col min="1796" max="1796" width="16.140625" style="11" customWidth="1"/>
    <col min="1797" max="1797" width="15.140625" style="11" customWidth="1"/>
    <col min="1798" max="1798" width="15.85546875" style="11" customWidth="1"/>
    <col min="1799" max="1800" width="15.42578125" style="11" customWidth="1"/>
    <col min="1801" max="1801" width="8.85546875" style="11" customWidth="1"/>
    <col min="1802" max="1802" width="9.42578125" style="11" customWidth="1"/>
    <col min="1803" max="1803" width="8.85546875" style="11" customWidth="1"/>
    <col min="1804" max="2048" width="9.140625" style="11"/>
    <col min="2049" max="2049" width="5.5703125" style="11" customWidth="1"/>
    <col min="2050" max="2050" width="25.85546875" style="11" customWidth="1"/>
    <col min="2051" max="2051" width="17.140625" style="11" customWidth="1"/>
    <col min="2052" max="2052" width="16.140625" style="11" customWidth="1"/>
    <col min="2053" max="2053" width="15.140625" style="11" customWidth="1"/>
    <col min="2054" max="2054" width="15.85546875" style="11" customWidth="1"/>
    <col min="2055" max="2056" width="15.42578125" style="11" customWidth="1"/>
    <col min="2057" max="2057" width="8.85546875" style="11" customWidth="1"/>
    <col min="2058" max="2058" width="9.42578125" style="11" customWidth="1"/>
    <col min="2059" max="2059" width="8.85546875" style="11" customWidth="1"/>
    <col min="2060" max="2304" width="9.140625" style="11"/>
    <col min="2305" max="2305" width="5.5703125" style="11" customWidth="1"/>
    <col min="2306" max="2306" width="25.85546875" style="11" customWidth="1"/>
    <col min="2307" max="2307" width="17.140625" style="11" customWidth="1"/>
    <col min="2308" max="2308" width="16.140625" style="11" customWidth="1"/>
    <col min="2309" max="2309" width="15.140625" style="11" customWidth="1"/>
    <col min="2310" max="2310" width="15.85546875" style="11" customWidth="1"/>
    <col min="2311" max="2312" width="15.42578125" style="11" customWidth="1"/>
    <col min="2313" max="2313" width="8.85546875" style="11" customWidth="1"/>
    <col min="2314" max="2314" width="9.42578125" style="11" customWidth="1"/>
    <col min="2315" max="2315" width="8.85546875" style="11" customWidth="1"/>
    <col min="2316" max="2560" width="9.140625" style="11"/>
    <col min="2561" max="2561" width="5.5703125" style="11" customWidth="1"/>
    <col min="2562" max="2562" width="25.85546875" style="11" customWidth="1"/>
    <col min="2563" max="2563" width="17.140625" style="11" customWidth="1"/>
    <col min="2564" max="2564" width="16.140625" style="11" customWidth="1"/>
    <col min="2565" max="2565" width="15.140625" style="11" customWidth="1"/>
    <col min="2566" max="2566" width="15.85546875" style="11" customWidth="1"/>
    <col min="2567" max="2568" width="15.42578125" style="11" customWidth="1"/>
    <col min="2569" max="2569" width="8.85546875" style="11" customWidth="1"/>
    <col min="2570" max="2570" width="9.42578125" style="11" customWidth="1"/>
    <col min="2571" max="2571" width="8.85546875" style="11" customWidth="1"/>
    <col min="2572" max="2816" width="9.140625" style="11"/>
    <col min="2817" max="2817" width="5.5703125" style="11" customWidth="1"/>
    <col min="2818" max="2818" width="25.85546875" style="11" customWidth="1"/>
    <col min="2819" max="2819" width="17.140625" style="11" customWidth="1"/>
    <col min="2820" max="2820" width="16.140625" style="11" customWidth="1"/>
    <col min="2821" max="2821" width="15.140625" style="11" customWidth="1"/>
    <col min="2822" max="2822" width="15.85546875" style="11" customWidth="1"/>
    <col min="2823" max="2824" width="15.42578125" style="11" customWidth="1"/>
    <col min="2825" max="2825" width="8.85546875" style="11" customWidth="1"/>
    <col min="2826" max="2826" width="9.42578125" style="11" customWidth="1"/>
    <col min="2827" max="2827" width="8.85546875" style="11" customWidth="1"/>
    <col min="2828" max="3072" width="9.140625" style="11"/>
    <col min="3073" max="3073" width="5.5703125" style="11" customWidth="1"/>
    <col min="3074" max="3074" width="25.85546875" style="11" customWidth="1"/>
    <col min="3075" max="3075" width="17.140625" style="11" customWidth="1"/>
    <col min="3076" max="3076" width="16.140625" style="11" customWidth="1"/>
    <col min="3077" max="3077" width="15.140625" style="11" customWidth="1"/>
    <col min="3078" max="3078" width="15.85546875" style="11" customWidth="1"/>
    <col min="3079" max="3080" width="15.42578125" style="11" customWidth="1"/>
    <col min="3081" max="3081" width="8.85546875" style="11" customWidth="1"/>
    <col min="3082" max="3082" width="9.42578125" style="11" customWidth="1"/>
    <col min="3083" max="3083" width="8.85546875" style="11" customWidth="1"/>
    <col min="3084" max="3328" width="9.140625" style="11"/>
    <col min="3329" max="3329" width="5.5703125" style="11" customWidth="1"/>
    <col min="3330" max="3330" width="25.85546875" style="11" customWidth="1"/>
    <col min="3331" max="3331" width="17.140625" style="11" customWidth="1"/>
    <col min="3332" max="3332" width="16.140625" style="11" customWidth="1"/>
    <col min="3333" max="3333" width="15.140625" style="11" customWidth="1"/>
    <col min="3334" max="3334" width="15.85546875" style="11" customWidth="1"/>
    <col min="3335" max="3336" width="15.42578125" style="11" customWidth="1"/>
    <col min="3337" max="3337" width="8.85546875" style="11" customWidth="1"/>
    <col min="3338" max="3338" width="9.42578125" style="11" customWidth="1"/>
    <col min="3339" max="3339" width="8.85546875" style="11" customWidth="1"/>
    <col min="3340" max="3584" width="9.140625" style="11"/>
    <col min="3585" max="3585" width="5.5703125" style="11" customWidth="1"/>
    <col min="3586" max="3586" width="25.85546875" style="11" customWidth="1"/>
    <col min="3587" max="3587" width="17.140625" style="11" customWidth="1"/>
    <col min="3588" max="3588" width="16.140625" style="11" customWidth="1"/>
    <col min="3589" max="3589" width="15.140625" style="11" customWidth="1"/>
    <col min="3590" max="3590" width="15.85546875" style="11" customWidth="1"/>
    <col min="3591" max="3592" width="15.42578125" style="11" customWidth="1"/>
    <col min="3593" max="3593" width="8.85546875" style="11" customWidth="1"/>
    <col min="3594" max="3594" width="9.42578125" style="11" customWidth="1"/>
    <col min="3595" max="3595" width="8.85546875" style="11" customWidth="1"/>
    <col min="3596" max="3840" width="9.140625" style="11"/>
    <col min="3841" max="3841" width="5.5703125" style="11" customWidth="1"/>
    <col min="3842" max="3842" width="25.85546875" style="11" customWidth="1"/>
    <col min="3843" max="3843" width="17.140625" style="11" customWidth="1"/>
    <col min="3844" max="3844" width="16.140625" style="11" customWidth="1"/>
    <col min="3845" max="3845" width="15.140625" style="11" customWidth="1"/>
    <col min="3846" max="3846" width="15.85546875" style="11" customWidth="1"/>
    <col min="3847" max="3848" width="15.42578125" style="11" customWidth="1"/>
    <col min="3849" max="3849" width="8.85546875" style="11" customWidth="1"/>
    <col min="3850" max="3850" width="9.42578125" style="11" customWidth="1"/>
    <col min="3851" max="3851" width="8.85546875" style="11" customWidth="1"/>
    <col min="3852" max="4096" width="9.140625" style="11"/>
    <col min="4097" max="4097" width="5.5703125" style="11" customWidth="1"/>
    <col min="4098" max="4098" width="25.85546875" style="11" customWidth="1"/>
    <col min="4099" max="4099" width="17.140625" style="11" customWidth="1"/>
    <col min="4100" max="4100" width="16.140625" style="11" customWidth="1"/>
    <col min="4101" max="4101" width="15.140625" style="11" customWidth="1"/>
    <col min="4102" max="4102" width="15.85546875" style="11" customWidth="1"/>
    <col min="4103" max="4104" width="15.42578125" style="11" customWidth="1"/>
    <col min="4105" max="4105" width="8.85546875" style="11" customWidth="1"/>
    <col min="4106" max="4106" width="9.42578125" style="11" customWidth="1"/>
    <col min="4107" max="4107" width="8.85546875" style="11" customWidth="1"/>
    <col min="4108" max="4352" width="9.140625" style="11"/>
    <col min="4353" max="4353" width="5.5703125" style="11" customWidth="1"/>
    <col min="4354" max="4354" width="25.85546875" style="11" customWidth="1"/>
    <col min="4355" max="4355" width="17.140625" style="11" customWidth="1"/>
    <col min="4356" max="4356" width="16.140625" style="11" customWidth="1"/>
    <col min="4357" max="4357" width="15.140625" style="11" customWidth="1"/>
    <col min="4358" max="4358" width="15.85546875" style="11" customWidth="1"/>
    <col min="4359" max="4360" width="15.42578125" style="11" customWidth="1"/>
    <col min="4361" max="4361" width="8.85546875" style="11" customWidth="1"/>
    <col min="4362" max="4362" width="9.42578125" style="11" customWidth="1"/>
    <col min="4363" max="4363" width="8.85546875" style="11" customWidth="1"/>
    <col min="4364" max="4608" width="9.140625" style="11"/>
    <col min="4609" max="4609" width="5.5703125" style="11" customWidth="1"/>
    <col min="4610" max="4610" width="25.85546875" style="11" customWidth="1"/>
    <col min="4611" max="4611" width="17.140625" style="11" customWidth="1"/>
    <col min="4612" max="4612" width="16.140625" style="11" customWidth="1"/>
    <col min="4613" max="4613" width="15.140625" style="11" customWidth="1"/>
    <col min="4614" max="4614" width="15.85546875" style="11" customWidth="1"/>
    <col min="4615" max="4616" width="15.42578125" style="11" customWidth="1"/>
    <col min="4617" max="4617" width="8.85546875" style="11" customWidth="1"/>
    <col min="4618" max="4618" width="9.42578125" style="11" customWidth="1"/>
    <col min="4619" max="4619" width="8.85546875" style="11" customWidth="1"/>
    <col min="4620" max="4864" width="9.140625" style="11"/>
    <col min="4865" max="4865" width="5.5703125" style="11" customWidth="1"/>
    <col min="4866" max="4866" width="25.85546875" style="11" customWidth="1"/>
    <col min="4867" max="4867" width="17.140625" style="11" customWidth="1"/>
    <col min="4868" max="4868" width="16.140625" style="11" customWidth="1"/>
    <col min="4869" max="4869" width="15.140625" style="11" customWidth="1"/>
    <col min="4870" max="4870" width="15.85546875" style="11" customWidth="1"/>
    <col min="4871" max="4872" width="15.42578125" style="11" customWidth="1"/>
    <col min="4873" max="4873" width="8.85546875" style="11" customWidth="1"/>
    <col min="4874" max="4874" width="9.42578125" style="11" customWidth="1"/>
    <col min="4875" max="4875" width="8.85546875" style="11" customWidth="1"/>
    <col min="4876" max="5120" width="9.140625" style="11"/>
    <col min="5121" max="5121" width="5.5703125" style="11" customWidth="1"/>
    <col min="5122" max="5122" width="25.85546875" style="11" customWidth="1"/>
    <col min="5123" max="5123" width="17.140625" style="11" customWidth="1"/>
    <col min="5124" max="5124" width="16.140625" style="11" customWidth="1"/>
    <col min="5125" max="5125" width="15.140625" style="11" customWidth="1"/>
    <col min="5126" max="5126" width="15.85546875" style="11" customWidth="1"/>
    <col min="5127" max="5128" width="15.42578125" style="11" customWidth="1"/>
    <col min="5129" max="5129" width="8.85546875" style="11" customWidth="1"/>
    <col min="5130" max="5130" width="9.42578125" style="11" customWidth="1"/>
    <col min="5131" max="5131" width="8.85546875" style="11" customWidth="1"/>
    <col min="5132" max="5376" width="9.140625" style="11"/>
    <col min="5377" max="5377" width="5.5703125" style="11" customWidth="1"/>
    <col min="5378" max="5378" width="25.85546875" style="11" customWidth="1"/>
    <col min="5379" max="5379" width="17.140625" style="11" customWidth="1"/>
    <col min="5380" max="5380" width="16.140625" style="11" customWidth="1"/>
    <col min="5381" max="5381" width="15.140625" style="11" customWidth="1"/>
    <col min="5382" max="5382" width="15.85546875" style="11" customWidth="1"/>
    <col min="5383" max="5384" width="15.42578125" style="11" customWidth="1"/>
    <col min="5385" max="5385" width="8.85546875" style="11" customWidth="1"/>
    <col min="5386" max="5386" width="9.42578125" style="11" customWidth="1"/>
    <col min="5387" max="5387" width="8.85546875" style="11" customWidth="1"/>
    <col min="5388" max="5632" width="9.140625" style="11"/>
    <col min="5633" max="5633" width="5.5703125" style="11" customWidth="1"/>
    <col min="5634" max="5634" width="25.85546875" style="11" customWidth="1"/>
    <col min="5635" max="5635" width="17.140625" style="11" customWidth="1"/>
    <col min="5636" max="5636" width="16.140625" style="11" customWidth="1"/>
    <col min="5637" max="5637" width="15.140625" style="11" customWidth="1"/>
    <col min="5638" max="5638" width="15.85546875" style="11" customWidth="1"/>
    <col min="5639" max="5640" width="15.42578125" style="11" customWidth="1"/>
    <col min="5641" max="5641" width="8.85546875" style="11" customWidth="1"/>
    <col min="5642" max="5642" width="9.42578125" style="11" customWidth="1"/>
    <col min="5643" max="5643" width="8.85546875" style="11" customWidth="1"/>
    <col min="5644" max="5888" width="9.140625" style="11"/>
    <col min="5889" max="5889" width="5.5703125" style="11" customWidth="1"/>
    <col min="5890" max="5890" width="25.85546875" style="11" customWidth="1"/>
    <col min="5891" max="5891" width="17.140625" style="11" customWidth="1"/>
    <col min="5892" max="5892" width="16.140625" style="11" customWidth="1"/>
    <col min="5893" max="5893" width="15.140625" style="11" customWidth="1"/>
    <col min="5894" max="5894" width="15.85546875" style="11" customWidth="1"/>
    <col min="5895" max="5896" width="15.42578125" style="11" customWidth="1"/>
    <col min="5897" max="5897" width="8.85546875" style="11" customWidth="1"/>
    <col min="5898" max="5898" width="9.42578125" style="11" customWidth="1"/>
    <col min="5899" max="5899" width="8.85546875" style="11" customWidth="1"/>
    <col min="5900" max="6144" width="9.140625" style="11"/>
    <col min="6145" max="6145" width="5.5703125" style="11" customWidth="1"/>
    <col min="6146" max="6146" width="25.85546875" style="11" customWidth="1"/>
    <col min="6147" max="6147" width="17.140625" style="11" customWidth="1"/>
    <col min="6148" max="6148" width="16.140625" style="11" customWidth="1"/>
    <col min="6149" max="6149" width="15.140625" style="11" customWidth="1"/>
    <col min="6150" max="6150" width="15.85546875" style="11" customWidth="1"/>
    <col min="6151" max="6152" width="15.42578125" style="11" customWidth="1"/>
    <col min="6153" max="6153" width="8.85546875" style="11" customWidth="1"/>
    <col min="6154" max="6154" width="9.42578125" style="11" customWidth="1"/>
    <col min="6155" max="6155" width="8.85546875" style="11" customWidth="1"/>
    <col min="6156" max="6400" width="9.140625" style="11"/>
    <col min="6401" max="6401" width="5.5703125" style="11" customWidth="1"/>
    <col min="6402" max="6402" width="25.85546875" style="11" customWidth="1"/>
    <col min="6403" max="6403" width="17.140625" style="11" customWidth="1"/>
    <col min="6404" max="6404" width="16.140625" style="11" customWidth="1"/>
    <col min="6405" max="6405" width="15.140625" style="11" customWidth="1"/>
    <col min="6406" max="6406" width="15.85546875" style="11" customWidth="1"/>
    <col min="6407" max="6408" width="15.42578125" style="11" customWidth="1"/>
    <col min="6409" max="6409" width="8.85546875" style="11" customWidth="1"/>
    <col min="6410" max="6410" width="9.42578125" style="11" customWidth="1"/>
    <col min="6411" max="6411" width="8.85546875" style="11" customWidth="1"/>
    <col min="6412" max="6656" width="9.140625" style="11"/>
    <col min="6657" max="6657" width="5.5703125" style="11" customWidth="1"/>
    <col min="6658" max="6658" width="25.85546875" style="11" customWidth="1"/>
    <col min="6659" max="6659" width="17.140625" style="11" customWidth="1"/>
    <col min="6660" max="6660" width="16.140625" style="11" customWidth="1"/>
    <col min="6661" max="6661" width="15.140625" style="11" customWidth="1"/>
    <col min="6662" max="6662" width="15.85546875" style="11" customWidth="1"/>
    <col min="6663" max="6664" width="15.42578125" style="11" customWidth="1"/>
    <col min="6665" max="6665" width="8.85546875" style="11" customWidth="1"/>
    <col min="6666" max="6666" width="9.42578125" style="11" customWidth="1"/>
    <col min="6667" max="6667" width="8.85546875" style="11" customWidth="1"/>
    <col min="6668" max="6912" width="9.140625" style="11"/>
    <col min="6913" max="6913" width="5.5703125" style="11" customWidth="1"/>
    <col min="6914" max="6914" width="25.85546875" style="11" customWidth="1"/>
    <col min="6915" max="6915" width="17.140625" style="11" customWidth="1"/>
    <col min="6916" max="6916" width="16.140625" style="11" customWidth="1"/>
    <col min="6917" max="6917" width="15.140625" style="11" customWidth="1"/>
    <col min="6918" max="6918" width="15.85546875" style="11" customWidth="1"/>
    <col min="6919" max="6920" width="15.42578125" style="11" customWidth="1"/>
    <col min="6921" max="6921" width="8.85546875" style="11" customWidth="1"/>
    <col min="6922" max="6922" width="9.42578125" style="11" customWidth="1"/>
    <col min="6923" max="6923" width="8.85546875" style="11" customWidth="1"/>
    <col min="6924" max="7168" width="9.140625" style="11"/>
    <col min="7169" max="7169" width="5.5703125" style="11" customWidth="1"/>
    <col min="7170" max="7170" width="25.85546875" style="11" customWidth="1"/>
    <col min="7171" max="7171" width="17.140625" style="11" customWidth="1"/>
    <col min="7172" max="7172" width="16.140625" style="11" customWidth="1"/>
    <col min="7173" max="7173" width="15.140625" style="11" customWidth="1"/>
    <col min="7174" max="7174" width="15.85546875" style="11" customWidth="1"/>
    <col min="7175" max="7176" width="15.42578125" style="11" customWidth="1"/>
    <col min="7177" max="7177" width="8.85546875" style="11" customWidth="1"/>
    <col min="7178" max="7178" width="9.42578125" style="11" customWidth="1"/>
    <col min="7179" max="7179" width="8.85546875" style="11" customWidth="1"/>
    <col min="7180" max="7424" width="9.140625" style="11"/>
    <col min="7425" max="7425" width="5.5703125" style="11" customWidth="1"/>
    <col min="7426" max="7426" width="25.85546875" style="11" customWidth="1"/>
    <col min="7427" max="7427" width="17.140625" style="11" customWidth="1"/>
    <col min="7428" max="7428" width="16.140625" style="11" customWidth="1"/>
    <col min="7429" max="7429" width="15.140625" style="11" customWidth="1"/>
    <col min="7430" max="7430" width="15.85546875" style="11" customWidth="1"/>
    <col min="7431" max="7432" width="15.42578125" style="11" customWidth="1"/>
    <col min="7433" max="7433" width="8.85546875" style="11" customWidth="1"/>
    <col min="7434" max="7434" width="9.42578125" style="11" customWidth="1"/>
    <col min="7435" max="7435" width="8.85546875" style="11" customWidth="1"/>
    <col min="7436" max="7680" width="9.140625" style="11"/>
    <col min="7681" max="7681" width="5.5703125" style="11" customWidth="1"/>
    <col min="7682" max="7682" width="25.85546875" style="11" customWidth="1"/>
    <col min="7683" max="7683" width="17.140625" style="11" customWidth="1"/>
    <col min="7684" max="7684" width="16.140625" style="11" customWidth="1"/>
    <col min="7685" max="7685" width="15.140625" style="11" customWidth="1"/>
    <col min="7686" max="7686" width="15.85546875" style="11" customWidth="1"/>
    <col min="7687" max="7688" width="15.42578125" style="11" customWidth="1"/>
    <col min="7689" max="7689" width="8.85546875" style="11" customWidth="1"/>
    <col min="7690" max="7690" width="9.42578125" style="11" customWidth="1"/>
    <col min="7691" max="7691" width="8.85546875" style="11" customWidth="1"/>
    <col min="7692" max="7936" width="9.140625" style="11"/>
    <col min="7937" max="7937" width="5.5703125" style="11" customWidth="1"/>
    <col min="7938" max="7938" width="25.85546875" style="11" customWidth="1"/>
    <col min="7939" max="7939" width="17.140625" style="11" customWidth="1"/>
    <col min="7940" max="7940" width="16.140625" style="11" customWidth="1"/>
    <col min="7941" max="7941" width="15.140625" style="11" customWidth="1"/>
    <col min="7942" max="7942" width="15.85546875" style="11" customWidth="1"/>
    <col min="7943" max="7944" width="15.42578125" style="11" customWidth="1"/>
    <col min="7945" max="7945" width="8.85546875" style="11" customWidth="1"/>
    <col min="7946" max="7946" width="9.42578125" style="11" customWidth="1"/>
    <col min="7947" max="7947" width="8.85546875" style="11" customWidth="1"/>
    <col min="7948" max="8192" width="9.140625" style="11"/>
    <col min="8193" max="8193" width="5.5703125" style="11" customWidth="1"/>
    <col min="8194" max="8194" width="25.85546875" style="11" customWidth="1"/>
    <col min="8195" max="8195" width="17.140625" style="11" customWidth="1"/>
    <col min="8196" max="8196" width="16.140625" style="11" customWidth="1"/>
    <col min="8197" max="8197" width="15.140625" style="11" customWidth="1"/>
    <col min="8198" max="8198" width="15.85546875" style="11" customWidth="1"/>
    <col min="8199" max="8200" width="15.42578125" style="11" customWidth="1"/>
    <col min="8201" max="8201" width="8.85546875" style="11" customWidth="1"/>
    <col min="8202" max="8202" width="9.42578125" style="11" customWidth="1"/>
    <col min="8203" max="8203" width="8.85546875" style="11" customWidth="1"/>
    <col min="8204" max="8448" width="9.140625" style="11"/>
    <col min="8449" max="8449" width="5.5703125" style="11" customWidth="1"/>
    <col min="8450" max="8450" width="25.85546875" style="11" customWidth="1"/>
    <col min="8451" max="8451" width="17.140625" style="11" customWidth="1"/>
    <col min="8452" max="8452" width="16.140625" style="11" customWidth="1"/>
    <col min="8453" max="8453" width="15.140625" style="11" customWidth="1"/>
    <col min="8454" max="8454" width="15.85546875" style="11" customWidth="1"/>
    <col min="8455" max="8456" width="15.42578125" style="11" customWidth="1"/>
    <col min="8457" max="8457" width="8.85546875" style="11" customWidth="1"/>
    <col min="8458" max="8458" width="9.42578125" style="11" customWidth="1"/>
    <col min="8459" max="8459" width="8.85546875" style="11" customWidth="1"/>
    <col min="8460" max="8704" width="9.140625" style="11"/>
    <col min="8705" max="8705" width="5.5703125" style="11" customWidth="1"/>
    <col min="8706" max="8706" width="25.85546875" style="11" customWidth="1"/>
    <col min="8707" max="8707" width="17.140625" style="11" customWidth="1"/>
    <col min="8708" max="8708" width="16.140625" style="11" customWidth="1"/>
    <col min="8709" max="8709" width="15.140625" style="11" customWidth="1"/>
    <col min="8710" max="8710" width="15.85546875" style="11" customWidth="1"/>
    <col min="8711" max="8712" width="15.42578125" style="11" customWidth="1"/>
    <col min="8713" max="8713" width="8.85546875" style="11" customWidth="1"/>
    <col min="8714" max="8714" width="9.42578125" style="11" customWidth="1"/>
    <col min="8715" max="8715" width="8.85546875" style="11" customWidth="1"/>
    <col min="8716" max="8960" width="9.140625" style="11"/>
    <col min="8961" max="8961" width="5.5703125" style="11" customWidth="1"/>
    <col min="8962" max="8962" width="25.85546875" style="11" customWidth="1"/>
    <col min="8963" max="8963" width="17.140625" style="11" customWidth="1"/>
    <col min="8964" max="8964" width="16.140625" style="11" customWidth="1"/>
    <col min="8965" max="8965" width="15.140625" style="11" customWidth="1"/>
    <col min="8966" max="8966" width="15.85546875" style="11" customWidth="1"/>
    <col min="8967" max="8968" width="15.42578125" style="11" customWidth="1"/>
    <col min="8969" max="8969" width="8.85546875" style="11" customWidth="1"/>
    <col min="8970" max="8970" width="9.42578125" style="11" customWidth="1"/>
    <col min="8971" max="8971" width="8.85546875" style="11" customWidth="1"/>
    <col min="8972" max="9216" width="9.140625" style="11"/>
    <col min="9217" max="9217" width="5.5703125" style="11" customWidth="1"/>
    <col min="9218" max="9218" width="25.85546875" style="11" customWidth="1"/>
    <col min="9219" max="9219" width="17.140625" style="11" customWidth="1"/>
    <col min="9220" max="9220" width="16.140625" style="11" customWidth="1"/>
    <col min="9221" max="9221" width="15.140625" style="11" customWidth="1"/>
    <col min="9222" max="9222" width="15.85546875" style="11" customWidth="1"/>
    <col min="9223" max="9224" width="15.42578125" style="11" customWidth="1"/>
    <col min="9225" max="9225" width="8.85546875" style="11" customWidth="1"/>
    <col min="9226" max="9226" width="9.42578125" style="11" customWidth="1"/>
    <col min="9227" max="9227" width="8.85546875" style="11" customWidth="1"/>
    <col min="9228" max="9472" width="9.140625" style="11"/>
    <col min="9473" max="9473" width="5.5703125" style="11" customWidth="1"/>
    <col min="9474" max="9474" width="25.85546875" style="11" customWidth="1"/>
    <col min="9475" max="9475" width="17.140625" style="11" customWidth="1"/>
    <col min="9476" max="9476" width="16.140625" style="11" customWidth="1"/>
    <col min="9477" max="9477" width="15.140625" style="11" customWidth="1"/>
    <col min="9478" max="9478" width="15.85546875" style="11" customWidth="1"/>
    <col min="9479" max="9480" width="15.42578125" style="11" customWidth="1"/>
    <col min="9481" max="9481" width="8.85546875" style="11" customWidth="1"/>
    <col min="9482" max="9482" width="9.42578125" style="11" customWidth="1"/>
    <col min="9483" max="9483" width="8.85546875" style="11" customWidth="1"/>
    <col min="9484" max="9728" width="9.140625" style="11"/>
    <col min="9729" max="9729" width="5.5703125" style="11" customWidth="1"/>
    <col min="9730" max="9730" width="25.85546875" style="11" customWidth="1"/>
    <col min="9731" max="9731" width="17.140625" style="11" customWidth="1"/>
    <col min="9732" max="9732" width="16.140625" style="11" customWidth="1"/>
    <col min="9733" max="9733" width="15.140625" style="11" customWidth="1"/>
    <col min="9734" max="9734" width="15.85546875" style="11" customWidth="1"/>
    <col min="9735" max="9736" width="15.42578125" style="11" customWidth="1"/>
    <col min="9737" max="9737" width="8.85546875" style="11" customWidth="1"/>
    <col min="9738" max="9738" width="9.42578125" style="11" customWidth="1"/>
    <col min="9739" max="9739" width="8.85546875" style="11" customWidth="1"/>
    <col min="9740" max="9984" width="9.140625" style="11"/>
    <col min="9985" max="9985" width="5.5703125" style="11" customWidth="1"/>
    <col min="9986" max="9986" width="25.85546875" style="11" customWidth="1"/>
    <col min="9987" max="9987" width="17.140625" style="11" customWidth="1"/>
    <col min="9988" max="9988" width="16.140625" style="11" customWidth="1"/>
    <col min="9989" max="9989" width="15.140625" style="11" customWidth="1"/>
    <col min="9990" max="9990" width="15.85546875" style="11" customWidth="1"/>
    <col min="9991" max="9992" width="15.42578125" style="11" customWidth="1"/>
    <col min="9993" max="9993" width="8.85546875" style="11" customWidth="1"/>
    <col min="9994" max="9994" width="9.42578125" style="11" customWidth="1"/>
    <col min="9995" max="9995" width="8.85546875" style="11" customWidth="1"/>
    <col min="9996" max="10240" width="9.140625" style="11"/>
    <col min="10241" max="10241" width="5.5703125" style="11" customWidth="1"/>
    <col min="10242" max="10242" width="25.85546875" style="11" customWidth="1"/>
    <col min="10243" max="10243" width="17.140625" style="11" customWidth="1"/>
    <col min="10244" max="10244" width="16.140625" style="11" customWidth="1"/>
    <col min="10245" max="10245" width="15.140625" style="11" customWidth="1"/>
    <col min="10246" max="10246" width="15.85546875" style="11" customWidth="1"/>
    <col min="10247" max="10248" width="15.42578125" style="11" customWidth="1"/>
    <col min="10249" max="10249" width="8.85546875" style="11" customWidth="1"/>
    <col min="10250" max="10250" width="9.42578125" style="11" customWidth="1"/>
    <col min="10251" max="10251" width="8.85546875" style="11" customWidth="1"/>
    <col min="10252" max="10496" width="9.140625" style="11"/>
    <col min="10497" max="10497" width="5.5703125" style="11" customWidth="1"/>
    <col min="10498" max="10498" width="25.85546875" style="11" customWidth="1"/>
    <col min="10499" max="10499" width="17.140625" style="11" customWidth="1"/>
    <col min="10500" max="10500" width="16.140625" style="11" customWidth="1"/>
    <col min="10501" max="10501" width="15.140625" style="11" customWidth="1"/>
    <col min="10502" max="10502" width="15.85546875" style="11" customWidth="1"/>
    <col min="10503" max="10504" width="15.42578125" style="11" customWidth="1"/>
    <col min="10505" max="10505" width="8.85546875" style="11" customWidth="1"/>
    <col min="10506" max="10506" width="9.42578125" style="11" customWidth="1"/>
    <col min="10507" max="10507" width="8.85546875" style="11" customWidth="1"/>
    <col min="10508" max="10752" width="9.140625" style="11"/>
    <col min="10753" max="10753" width="5.5703125" style="11" customWidth="1"/>
    <col min="10754" max="10754" width="25.85546875" style="11" customWidth="1"/>
    <col min="10755" max="10755" width="17.140625" style="11" customWidth="1"/>
    <col min="10756" max="10756" width="16.140625" style="11" customWidth="1"/>
    <col min="10757" max="10757" width="15.140625" style="11" customWidth="1"/>
    <col min="10758" max="10758" width="15.85546875" style="11" customWidth="1"/>
    <col min="10759" max="10760" width="15.42578125" style="11" customWidth="1"/>
    <col min="10761" max="10761" width="8.85546875" style="11" customWidth="1"/>
    <col min="10762" max="10762" width="9.42578125" style="11" customWidth="1"/>
    <col min="10763" max="10763" width="8.85546875" style="11" customWidth="1"/>
    <col min="10764" max="11008" width="9.140625" style="11"/>
    <col min="11009" max="11009" width="5.5703125" style="11" customWidth="1"/>
    <col min="11010" max="11010" width="25.85546875" style="11" customWidth="1"/>
    <col min="11011" max="11011" width="17.140625" style="11" customWidth="1"/>
    <col min="11012" max="11012" width="16.140625" style="11" customWidth="1"/>
    <col min="11013" max="11013" width="15.140625" style="11" customWidth="1"/>
    <col min="11014" max="11014" width="15.85546875" style="11" customWidth="1"/>
    <col min="11015" max="11016" width="15.42578125" style="11" customWidth="1"/>
    <col min="11017" max="11017" width="8.85546875" style="11" customWidth="1"/>
    <col min="11018" max="11018" width="9.42578125" style="11" customWidth="1"/>
    <col min="11019" max="11019" width="8.85546875" style="11" customWidth="1"/>
    <col min="11020" max="11264" width="9.140625" style="11"/>
    <col min="11265" max="11265" width="5.5703125" style="11" customWidth="1"/>
    <col min="11266" max="11266" width="25.85546875" style="11" customWidth="1"/>
    <col min="11267" max="11267" width="17.140625" style="11" customWidth="1"/>
    <col min="11268" max="11268" width="16.140625" style="11" customWidth="1"/>
    <col min="11269" max="11269" width="15.140625" style="11" customWidth="1"/>
    <col min="11270" max="11270" width="15.85546875" style="11" customWidth="1"/>
    <col min="11271" max="11272" width="15.42578125" style="11" customWidth="1"/>
    <col min="11273" max="11273" width="8.85546875" style="11" customWidth="1"/>
    <col min="11274" max="11274" width="9.42578125" style="11" customWidth="1"/>
    <col min="11275" max="11275" width="8.85546875" style="11" customWidth="1"/>
    <col min="11276" max="11520" width="9.140625" style="11"/>
    <col min="11521" max="11521" width="5.5703125" style="11" customWidth="1"/>
    <col min="11522" max="11522" width="25.85546875" style="11" customWidth="1"/>
    <col min="11523" max="11523" width="17.140625" style="11" customWidth="1"/>
    <col min="11524" max="11524" width="16.140625" style="11" customWidth="1"/>
    <col min="11525" max="11525" width="15.140625" style="11" customWidth="1"/>
    <col min="11526" max="11526" width="15.85546875" style="11" customWidth="1"/>
    <col min="11527" max="11528" width="15.42578125" style="11" customWidth="1"/>
    <col min="11529" max="11529" width="8.85546875" style="11" customWidth="1"/>
    <col min="11530" max="11530" width="9.42578125" style="11" customWidth="1"/>
    <col min="11531" max="11531" width="8.85546875" style="11" customWidth="1"/>
    <col min="11532" max="11776" width="9.140625" style="11"/>
    <col min="11777" max="11777" width="5.5703125" style="11" customWidth="1"/>
    <col min="11778" max="11778" width="25.85546875" style="11" customWidth="1"/>
    <col min="11779" max="11779" width="17.140625" style="11" customWidth="1"/>
    <col min="11780" max="11780" width="16.140625" style="11" customWidth="1"/>
    <col min="11781" max="11781" width="15.140625" style="11" customWidth="1"/>
    <col min="11782" max="11782" width="15.85546875" style="11" customWidth="1"/>
    <col min="11783" max="11784" width="15.42578125" style="11" customWidth="1"/>
    <col min="11785" max="11785" width="8.85546875" style="11" customWidth="1"/>
    <col min="11786" max="11786" width="9.42578125" style="11" customWidth="1"/>
    <col min="11787" max="11787" width="8.85546875" style="11" customWidth="1"/>
    <col min="11788" max="12032" width="9.140625" style="11"/>
    <col min="12033" max="12033" width="5.5703125" style="11" customWidth="1"/>
    <col min="12034" max="12034" width="25.85546875" style="11" customWidth="1"/>
    <col min="12035" max="12035" width="17.140625" style="11" customWidth="1"/>
    <col min="12036" max="12036" width="16.140625" style="11" customWidth="1"/>
    <col min="12037" max="12037" width="15.140625" style="11" customWidth="1"/>
    <col min="12038" max="12038" width="15.85546875" style="11" customWidth="1"/>
    <col min="12039" max="12040" width="15.42578125" style="11" customWidth="1"/>
    <col min="12041" max="12041" width="8.85546875" style="11" customWidth="1"/>
    <col min="12042" max="12042" width="9.42578125" style="11" customWidth="1"/>
    <col min="12043" max="12043" width="8.85546875" style="11" customWidth="1"/>
    <col min="12044" max="12288" width="9.140625" style="11"/>
    <col min="12289" max="12289" width="5.5703125" style="11" customWidth="1"/>
    <col min="12290" max="12290" width="25.85546875" style="11" customWidth="1"/>
    <col min="12291" max="12291" width="17.140625" style="11" customWidth="1"/>
    <col min="12292" max="12292" width="16.140625" style="11" customWidth="1"/>
    <col min="12293" max="12293" width="15.140625" style="11" customWidth="1"/>
    <col min="12294" max="12294" width="15.85546875" style="11" customWidth="1"/>
    <col min="12295" max="12296" width="15.42578125" style="11" customWidth="1"/>
    <col min="12297" max="12297" width="8.85546875" style="11" customWidth="1"/>
    <col min="12298" max="12298" width="9.42578125" style="11" customWidth="1"/>
    <col min="12299" max="12299" width="8.85546875" style="11" customWidth="1"/>
    <col min="12300" max="12544" width="9.140625" style="11"/>
    <col min="12545" max="12545" width="5.5703125" style="11" customWidth="1"/>
    <col min="12546" max="12546" width="25.85546875" style="11" customWidth="1"/>
    <col min="12547" max="12547" width="17.140625" style="11" customWidth="1"/>
    <col min="12548" max="12548" width="16.140625" style="11" customWidth="1"/>
    <col min="12549" max="12549" width="15.140625" style="11" customWidth="1"/>
    <col min="12550" max="12550" width="15.85546875" style="11" customWidth="1"/>
    <col min="12551" max="12552" width="15.42578125" style="11" customWidth="1"/>
    <col min="12553" max="12553" width="8.85546875" style="11" customWidth="1"/>
    <col min="12554" max="12554" width="9.42578125" style="11" customWidth="1"/>
    <col min="12555" max="12555" width="8.85546875" style="11" customWidth="1"/>
    <col min="12556" max="12800" width="9.140625" style="11"/>
    <col min="12801" max="12801" width="5.5703125" style="11" customWidth="1"/>
    <col min="12802" max="12802" width="25.85546875" style="11" customWidth="1"/>
    <col min="12803" max="12803" width="17.140625" style="11" customWidth="1"/>
    <col min="12804" max="12804" width="16.140625" style="11" customWidth="1"/>
    <col min="12805" max="12805" width="15.140625" style="11" customWidth="1"/>
    <col min="12806" max="12806" width="15.85546875" style="11" customWidth="1"/>
    <col min="12807" max="12808" width="15.42578125" style="11" customWidth="1"/>
    <col min="12809" max="12809" width="8.85546875" style="11" customWidth="1"/>
    <col min="12810" max="12810" width="9.42578125" style="11" customWidth="1"/>
    <col min="12811" max="12811" width="8.85546875" style="11" customWidth="1"/>
    <col min="12812" max="13056" width="9.140625" style="11"/>
    <col min="13057" max="13057" width="5.5703125" style="11" customWidth="1"/>
    <col min="13058" max="13058" width="25.85546875" style="11" customWidth="1"/>
    <col min="13059" max="13059" width="17.140625" style="11" customWidth="1"/>
    <col min="13060" max="13060" width="16.140625" style="11" customWidth="1"/>
    <col min="13061" max="13061" width="15.140625" style="11" customWidth="1"/>
    <col min="13062" max="13062" width="15.85546875" style="11" customWidth="1"/>
    <col min="13063" max="13064" width="15.42578125" style="11" customWidth="1"/>
    <col min="13065" max="13065" width="8.85546875" style="11" customWidth="1"/>
    <col min="13066" max="13066" width="9.42578125" style="11" customWidth="1"/>
    <col min="13067" max="13067" width="8.85546875" style="11" customWidth="1"/>
    <col min="13068" max="13312" width="9.140625" style="11"/>
    <col min="13313" max="13313" width="5.5703125" style="11" customWidth="1"/>
    <col min="13314" max="13314" width="25.85546875" style="11" customWidth="1"/>
    <col min="13315" max="13315" width="17.140625" style="11" customWidth="1"/>
    <col min="13316" max="13316" width="16.140625" style="11" customWidth="1"/>
    <col min="13317" max="13317" width="15.140625" style="11" customWidth="1"/>
    <col min="13318" max="13318" width="15.85546875" style="11" customWidth="1"/>
    <col min="13319" max="13320" width="15.42578125" style="11" customWidth="1"/>
    <col min="13321" max="13321" width="8.85546875" style="11" customWidth="1"/>
    <col min="13322" max="13322" width="9.42578125" style="11" customWidth="1"/>
    <col min="13323" max="13323" width="8.85546875" style="11" customWidth="1"/>
    <col min="13324" max="13568" width="9.140625" style="11"/>
    <col min="13569" max="13569" width="5.5703125" style="11" customWidth="1"/>
    <col min="13570" max="13570" width="25.85546875" style="11" customWidth="1"/>
    <col min="13571" max="13571" width="17.140625" style="11" customWidth="1"/>
    <col min="13572" max="13572" width="16.140625" style="11" customWidth="1"/>
    <col min="13573" max="13573" width="15.140625" style="11" customWidth="1"/>
    <col min="13574" max="13574" width="15.85546875" style="11" customWidth="1"/>
    <col min="13575" max="13576" width="15.42578125" style="11" customWidth="1"/>
    <col min="13577" max="13577" width="8.85546875" style="11" customWidth="1"/>
    <col min="13578" max="13578" width="9.42578125" style="11" customWidth="1"/>
    <col min="13579" max="13579" width="8.85546875" style="11" customWidth="1"/>
    <col min="13580" max="13824" width="9.140625" style="11"/>
    <col min="13825" max="13825" width="5.5703125" style="11" customWidth="1"/>
    <col min="13826" max="13826" width="25.85546875" style="11" customWidth="1"/>
    <col min="13827" max="13827" width="17.140625" style="11" customWidth="1"/>
    <col min="13828" max="13828" width="16.140625" style="11" customWidth="1"/>
    <col min="13829" max="13829" width="15.140625" style="11" customWidth="1"/>
    <col min="13830" max="13830" width="15.85546875" style="11" customWidth="1"/>
    <col min="13831" max="13832" width="15.42578125" style="11" customWidth="1"/>
    <col min="13833" max="13833" width="8.85546875" style="11" customWidth="1"/>
    <col min="13834" max="13834" width="9.42578125" style="11" customWidth="1"/>
    <col min="13835" max="13835" width="8.85546875" style="11" customWidth="1"/>
    <col min="13836" max="14080" width="9.140625" style="11"/>
    <col min="14081" max="14081" width="5.5703125" style="11" customWidth="1"/>
    <col min="14082" max="14082" width="25.85546875" style="11" customWidth="1"/>
    <col min="14083" max="14083" width="17.140625" style="11" customWidth="1"/>
    <col min="14084" max="14084" width="16.140625" style="11" customWidth="1"/>
    <col min="14085" max="14085" width="15.140625" style="11" customWidth="1"/>
    <col min="14086" max="14086" width="15.85546875" style="11" customWidth="1"/>
    <col min="14087" max="14088" width="15.42578125" style="11" customWidth="1"/>
    <col min="14089" max="14089" width="8.85546875" style="11" customWidth="1"/>
    <col min="14090" max="14090" width="9.42578125" style="11" customWidth="1"/>
    <col min="14091" max="14091" width="8.85546875" style="11" customWidth="1"/>
    <col min="14092" max="14336" width="9.140625" style="11"/>
    <col min="14337" max="14337" width="5.5703125" style="11" customWidth="1"/>
    <col min="14338" max="14338" width="25.85546875" style="11" customWidth="1"/>
    <col min="14339" max="14339" width="17.140625" style="11" customWidth="1"/>
    <col min="14340" max="14340" width="16.140625" style="11" customWidth="1"/>
    <col min="14341" max="14341" width="15.140625" style="11" customWidth="1"/>
    <col min="14342" max="14342" width="15.85546875" style="11" customWidth="1"/>
    <col min="14343" max="14344" width="15.42578125" style="11" customWidth="1"/>
    <col min="14345" max="14345" width="8.85546875" style="11" customWidth="1"/>
    <col min="14346" max="14346" width="9.42578125" style="11" customWidth="1"/>
    <col min="14347" max="14347" width="8.85546875" style="11" customWidth="1"/>
    <col min="14348" max="14592" width="9.140625" style="11"/>
    <col min="14593" max="14593" width="5.5703125" style="11" customWidth="1"/>
    <col min="14594" max="14594" width="25.85546875" style="11" customWidth="1"/>
    <col min="14595" max="14595" width="17.140625" style="11" customWidth="1"/>
    <col min="14596" max="14596" width="16.140625" style="11" customWidth="1"/>
    <col min="14597" max="14597" width="15.140625" style="11" customWidth="1"/>
    <col min="14598" max="14598" width="15.85546875" style="11" customWidth="1"/>
    <col min="14599" max="14600" width="15.42578125" style="11" customWidth="1"/>
    <col min="14601" max="14601" width="8.85546875" style="11" customWidth="1"/>
    <col min="14602" max="14602" width="9.42578125" style="11" customWidth="1"/>
    <col min="14603" max="14603" width="8.85546875" style="11" customWidth="1"/>
    <col min="14604" max="14848" width="9.140625" style="11"/>
    <col min="14849" max="14849" width="5.5703125" style="11" customWidth="1"/>
    <col min="14850" max="14850" width="25.85546875" style="11" customWidth="1"/>
    <col min="14851" max="14851" width="17.140625" style="11" customWidth="1"/>
    <col min="14852" max="14852" width="16.140625" style="11" customWidth="1"/>
    <col min="14853" max="14853" width="15.140625" style="11" customWidth="1"/>
    <col min="14854" max="14854" width="15.85546875" style="11" customWidth="1"/>
    <col min="14855" max="14856" width="15.42578125" style="11" customWidth="1"/>
    <col min="14857" max="14857" width="8.85546875" style="11" customWidth="1"/>
    <col min="14858" max="14858" width="9.42578125" style="11" customWidth="1"/>
    <col min="14859" max="14859" width="8.85546875" style="11" customWidth="1"/>
    <col min="14860" max="15104" width="9.140625" style="11"/>
    <col min="15105" max="15105" width="5.5703125" style="11" customWidth="1"/>
    <col min="15106" max="15106" width="25.85546875" style="11" customWidth="1"/>
    <col min="15107" max="15107" width="17.140625" style="11" customWidth="1"/>
    <col min="15108" max="15108" width="16.140625" style="11" customWidth="1"/>
    <col min="15109" max="15109" width="15.140625" style="11" customWidth="1"/>
    <col min="15110" max="15110" width="15.85546875" style="11" customWidth="1"/>
    <col min="15111" max="15112" width="15.42578125" style="11" customWidth="1"/>
    <col min="15113" max="15113" width="8.85546875" style="11" customWidth="1"/>
    <col min="15114" max="15114" width="9.42578125" style="11" customWidth="1"/>
    <col min="15115" max="15115" width="8.85546875" style="11" customWidth="1"/>
    <col min="15116" max="15360" width="9.140625" style="11"/>
    <col min="15361" max="15361" width="5.5703125" style="11" customWidth="1"/>
    <col min="15362" max="15362" width="25.85546875" style="11" customWidth="1"/>
    <col min="15363" max="15363" width="17.140625" style="11" customWidth="1"/>
    <col min="15364" max="15364" width="16.140625" style="11" customWidth="1"/>
    <col min="15365" max="15365" width="15.140625" style="11" customWidth="1"/>
    <col min="15366" max="15366" width="15.85546875" style="11" customWidth="1"/>
    <col min="15367" max="15368" width="15.42578125" style="11" customWidth="1"/>
    <col min="15369" max="15369" width="8.85546875" style="11" customWidth="1"/>
    <col min="15370" max="15370" width="9.42578125" style="11" customWidth="1"/>
    <col min="15371" max="15371" width="8.85546875" style="11" customWidth="1"/>
    <col min="15372" max="15616" width="9.140625" style="11"/>
    <col min="15617" max="15617" width="5.5703125" style="11" customWidth="1"/>
    <col min="15618" max="15618" width="25.85546875" style="11" customWidth="1"/>
    <col min="15619" max="15619" width="17.140625" style="11" customWidth="1"/>
    <col min="15620" max="15620" width="16.140625" style="11" customWidth="1"/>
    <col min="15621" max="15621" width="15.140625" style="11" customWidth="1"/>
    <col min="15622" max="15622" width="15.85546875" style="11" customWidth="1"/>
    <col min="15623" max="15624" width="15.42578125" style="11" customWidth="1"/>
    <col min="15625" max="15625" width="8.85546875" style="11" customWidth="1"/>
    <col min="15626" max="15626" width="9.42578125" style="11" customWidth="1"/>
    <col min="15627" max="15627" width="8.85546875" style="11" customWidth="1"/>
    <col min="15628" max="15872" width="9.140625" style="11"/>
    <col min="15873" max="15873" width="5.5703125" style="11" customWidth="1"/>
    <col min="15874" max="15874" width="25.85546875" style="11" customWidth="1"/>
    <col min="15875" max="15875" width="17.140625" style="11" customWidth="1"/>
    <col min="15876" max="15876" width="16.140625" style="11" customWidth="1"/>
    <col min="15877" max="15877" width="15.140625" style="11" customWidth="1"/>
    <col min="15878" max="15878" width="15.85546875" style="11" customWidth="1"/>
    <col min="15879" max="15880" width="15.42578125" style="11" customWidth="1"/>
    <col min="15881" max="15881" width="8.85546875" style="11" customWidth="1"/>
    <col min="15882" max="15882" width="9.42578125" style="11" customWidth="1"/>
    <col min="15883" max="15883" width="8.85546875" style="11" customWidth="1"/>
    <col min="15884" max="16128" width="9.140625" style="11"/>
    <col min="16129" max="16129" width="5.5703125" style="11" customWidth="1"/>
    <col min="16130" max="16130" width="25.85546875" style="11" customWidth="1"/>
    <col min="16131" max="16131" width="17.140625" style="11" customWidth="1"/>
    <col min="16132" max="16132" width="16.140625" style="11" customWidth="1"/>
    <col min="16133" max="16133" width="15.140625" style="11" customWidth="1"/>
    <col min="16134" max="16134" width="15.85546875" style="11" customWidth="1"/>
    <col min="16135" max="16136" width="15.42578125" style="11" customWidth="1"/>
    <col min="16137" max="16137" width="8.85546875" style="11" customWidth="1"/>
    <col min="16138" max="16138" width="9.42578125" style="11" customWidth="1"/>
    <col min="16139" max="16139" width="8.85546875" style="11" customWidth="1"/>
    <col min="16140" max="16384" width="9.140625" style="11"/>
  </cols>
  <sheetData>
    <row r="1" spans="1:11" s="3" customFormat="1" ht="37.15" customHeight="1" x14ac:dyDescent="0.25">
      <c r="A1" s="88" t="s">
        <v>19</v>
      </c>
      <c r="B1" s="88"/>
      <c r="C1" s="1"/>
      <c r="D1" s="19"/>
      <c r="E1" s="19"/>
      <c r="F1" s="19"/>
      <c r="G1" s="19"/>
      <c r="H1" s="91" t="s">
        <v>43</v>
      </c>
      <c r="I1" s="91"/>
      <c r="J1" s="91"/>
      <c r="K1" s="91"/>
    </row>
    <row r="2" spans="1:11" ht="15.75" x14ac:dyDescent="0.25">
      <c r="A2" s="14"/>
      <c r="B2" s="13"/>
      <c r="H2" s="20"/>
    </row>
    <row r="3" spans="1:11" ht="18.75" x14ac:dyDescent="0.25">
      <c r="A3" s="92" t="s">
        <v>52</v>
      </c>
      <c r="B3" s="92"/>
      <c r="C3" s="92"/>
      <c r="D3" s="92"/>
      <c r="E3" s="92"/>
      <c r="F3" s="92"/>
      <c r="G3" s="92"/>
      <c r="H3" s="92"/>
      <c r="I3" s="92"/>
      <c r="J3" s="92"/>
      <c r="K3" s="92"/>
    </row>
    <row r="4" spans="1:11" ht="15.75" x14ac:dyDescent="0.25">
      <c r="J4" s="14" t="s">
        <v>44</v>
      </c>
    </row>
    <row r="5" spans="1:11" ht="36.75" customHeight="1" x14ac:dyDescent="0.25">
      <c r="A5" s="94" t="s">
        <v>0</v>
      </c>
      <c r="B5" s="94" t="s">
        <v>1</v>
      </c>
      <c r="C5" s="94" t="s">
        <v>31</v>
      </c>
      <c r="D5" s="94"/>
      <c r="E5" s="94"/>
      <c r="F5" s="94" t="s">
        <v>53</v>
      </c>
      <c r="G5" s="94"/>
      <c r="H5" s="94"/>
      <c r="I5" s="94" t="s">
        <v>21</v>
      </c>
      <c r="J5" s="94"/>
      <c r="K5" s="94"/>
    </row>
    <row r="6" spans="1:11" ht="60" customHeight="1" x14ac:dyDescent="0.25">
      <c r="A6" s="94"/>
      <c r="B6" s="94"/>
      <c r="C6" s="21" t="s">
        <v>32</v>
      </c>
      <c r="D6" s="21" t="s">
        <v>33</v>
      </c>
      <c r="E6" s="21" t="s">
        <v>34</v>
      </c>
      <c r="F6" s="21" t="s">
        <v>32</v>
      </c>
      <c r="G6" s="21" t="s">
        <v>33</v>
      </c>
      <c r="H6" s="21" t="s">
        <v>34</v>
      </c>
      <c r="I6" s="22" t="s">
        <v>32</v>
      </c>
      <c r="J6" s="22" t="s">
        <v>33</v>
      </c>
      <c r="K6" s="22" t="s">
        <v>34</v>
      </c>
    </row>
    <row r="7" spans="1:11" ht="21" customHeight="1" x14ac:dyDescent="0.25">
      <c r="A7" s="16" t="s">
        <v>4</v>
      </c>
      <c r="B7" s="16" t="s">
        <v>5</v>
      </c>
      <c r="C7" s="16">
        <v>1</v>
      </c>
      <c r="D7" s="16">
        <v>2</v>
      </c>
      <c r="E7" s="16">
        <v>3</v>
      </c>
      <c r="F7" s="16">
        <v>4</v>
      </c>
      <c r="G7" s="16">
        <v>5</v>
      </c>
      <c r="H7" s="16">
        <v>6</v>
      </c>
      <c r="I7" s="16" t="s">
        <v>35</v>
      </c>
      <c r="J7" s="16" t="s">
        <v>36</v>
      </c>
      <c r="K7" s="16" t="s">
        <v>37</v>
      </c>
    </row>
    <row r="8" spans="1:11" s="17" customFormat="1" ht="21.75" customHeight="1" x14ac:dyDescent="0.25">
      <c r="A8" s="16"/>
      <c r="B8" s="60" t="s">
        <v>38</v>
      </c>
      <c r="C8" s="61">
        <f>+C10+C13+C14+C15+C16+C17+C18+C21+C22+C23+C24+C25+C26+C27</f>
        <v>224097</v>
      </c>
      <c r="D8" s="61">
        <f>SUM(D10:D23)</f>
        <v>3000</v>
      </c>
      <c r="E8" s="61">
        <f>+E10+E13+E14+E15+E16+E17+E18+E21+E22+E23+E24+E25+E26+E27</f>
        <v>221097</v>
      </c>
      <c r="F8" s="61">
        <f>+F10+F13+F14+F15+F16+F17+F18+F21+F22+F23+F24+F25+F26+F27</f>
        <v>60624.566687999999</v>
      </c>
      <c r="G8" s="61">
        <f>+G10+G13+G14+G15+G16+G17+G18+G21+G22+G23+G24+G25+G26+G27</f>
        <v>8669.1970000000001</v>
      </c>
      <c r="H8" s="61">
        <f>+H10+H13+H14+H15+H16+H17+H18+H21+H22+H23+H24+H25+H26+H27</f>
        <v>51955.369687999999</v>
      </c>
      <c r="I8" s="62">
        <f>F8/C8%</f>
        <v>27.052823861095867</v>
      </c>
      <c r="J8" s="51">
        <f>G8/D8*100</f>
        <v>288.97323333333333</v>
      </c>
      <c r="K8" s="62">
        <f>H8/E8*100</f>
        <v>23.498903055220108</v>
      </c>
    </row>
    <row r="9" spans="1:11" s="17" customFormat="1" ht="21.75" customHeight="1" x14ac:dyDescent="0.25">
      <c r="A9" s="16"/>
      <c r="B9" s="63" t="s">
        <v>39</v>
      </c>
      <c r="C9" s="64"/>
      <c r="D9" s="64"/>
      <c r="E9" s="64"/>
      <c r="F9" s="64"/>
      <c r="G9" s="64"/>
      <c r="H9" s="64"/>
      <c r="I9" s="62"/>
      <c r="J9" s="51"/>
      <c r="K9" s="62"/>
    </row>
    <row r="10" spans="1:11" s="17" customFormat="1" ht="26.25" customHeight="1" x14ac:dyDescent="0.25">
      <c r="A10" s="65">
        <v>1</v>
      </c>
      <c r="B10" s="66" t="s">
        <v>80</v>
      </c>
      <c r="C10" s="67">
        <f>+D10+E10</f>
        <v>127736</v>
      </c>
      <c r="D10" s="67">
        <v>2000</v>
      </c>
      <c r="E10" s="67">
        <v>125736</v>
      </c>
      <c r="F10" s="64">
        <f t="shared" ref="F10:F27" si="0">G10+H10</f>
        <v>26297.058549000001</v>
      </c>
      <c r="G10" s="64">
        <v>3818</v>
      </c>
      <c r="H10" s="74">
        <v>22479.058549000001</v>
      </c>
      <c r="I10" s="68">
        <f t="shared" ref="I10:I27" si="1">F10/C10%</f>
        <v>20.587037756779612</v>
      </c>
      <c r="J10" s="69">
        <f t="shared" ref="J10" si="2">G10/D10*100</f>
        <v>190.9</v>
      </c>
      <c r="K10" s="68">
        <f t="shared" ref="K10:K23" si="3">H10/E10*100</f>
        <v>17.877981285391613</v>
      </c>
    </row>
    <row r="11" spans="1:11" s="17" customFormat="1" ht="26.25" customHeight="1" x14ac:dyDescent="0.25">
      <c r="A11" s="70" t="s">
        <v>81</v>
      </c>
      <c r="B11" s="71" t="s">
        <v>82</v>
      </c>
      <c r="C11" s="72">
        <v>125586</v>
      </c>
      <c r="D11" s="72"/>
      <c r="E11" s="72">
        <v>125586</v>
      </c>
      <c r="F11" s="64">
        <f t="shared" si="0"/>
        <v>3818.2809999999999</v>
      </c>
      <c r="G11" s="64">
        <v>3818.2809999999999</v>
      </c>
      <c r="H11" s="74"/>
      <c r="I11" s="68">
        <f t="shared" si="1"/>
        <v>3.0403715382287837</v>
      </c>
      <c r="J11" s="69"/>
      <c r="K11" s="68">
        <f t="shared" si="3"/>
        <v>0</v>
      </c>
    </row>
    <row r="12" spans="1:11" s="17" customFormat="1" ht="26.25" customHeight="1" x14ac:dyDescent="0.25">
      <c r="A12" s="70" t="s">
        <v>61</v>
      </c>
      <c r="B12" s="71" t="s">
        <v>83</v>
      </c>
      <c r="C12" s="72">
        <v>150</v>
      </c>
      <c r="D12" s="72"/>
      <c r="E12" s="72">
        <v>150</v>
      </c>
      <c r="F12" s="64">
        <f t="shared" si="0"/>
        <v>0</v>
      </c>
      <c r="G12" s="64"/>
      <c r="H12" s="74"/>
      <c r="I12" s="68"/>
      <c r="J12" s="69"/>
      <c r="K12" s="68">
        <f t="shared" si="3"/>
        <v>0</v>
      </c>
    </row>
    <row r="13" spans="1:11" s="17" customFormat="1" ht="26.25" customHeight="1" x14ac:dyDescent="0.25">
      <c r="A13" s="73">
        <v>2</v>
      </c>
      <c r="B13" s="66" t="s">
        <v>84</v>
      </c>
      <c r="C13" s="67">
        <v>390</v>
      </c>
      <c r="D13" s="72"/>
      <c r="E13" s="67">
        <v>390</v>
      </c>
      <c r="F13" s="64">
        <f t="shared" si="0"/>
        <v>0</v>
      </c>
      <c r="G13" s="64"/>
      <c r="H13" s="74"/>
      <c r="I13" s="68">
        <f t="shared" si="1"/>
        <v>0</v>
      </c>
      <c r="J13" s="69"/>
      <c r="K13" s="68">
        <f t="shared" si="3"/>
        <v>0</v>
      </c>
    </row>
    <row r="14" spans="1:11" s="17" customFormat="1" ht="26.25" customHeight="1" x14ac:dyDescent="0.25">
      <c r="A14" s="65">
        <v>3</v>
      </c>
      <c r="B14" s="66" t="s">
        <v>85</v>
      </c>
      <c r="C14" s="67">
        <v>5710</v>
      </c>
      <c r="D14" s="72"/>
      <c r="E14" s="67">
        <v>5710</v>
      </c>
      <c r="F14" s="64">
        <f t="shared" si="0"/>
        <v>1260.52881</v>
      </c>
      <c r="G14" s="64"/>
      <c r="H14" s="74">
        <v>1260.52881</v>
      </c>
      <c r="I14" s="68">
        <f t="shared" si="1"/>
        <v>22.075811033274956</v>
      </c>
      <c r="J14" s="69"/>
      <c r="K14" s="68">
        <f t="shared" si="3"/>
        <v>22.075811033274956</v>
      </c>
    </row>
    <row r="15" spans="1:11" s="17" customFormat="1" ht="26.25" customHeight="1" x14ac:dyDescent="0.25">
      <c r="A15" s="65">
        <v>4</v>
      </c>
      <c r="B15" s="66" t="s">
        <v>86</v>
      </c>
      <c r="C15" s="67">
        <v>5876</v>
      </c>
      <c r="D15" s="72"/>
      <c r="E15" s="67">
        <v>5876</v>
      </c>
      <c r="F15" s="64">
        <f t="shared" si="0"/>
        <v>0</v>
      </c>
      <c r="G15" s="64"/>
      <c r="H15" s="74"/>
      <c r="I15" s="68">
        <f t="shared" si="1"/>
        <v>0</v>
      </c>
      <c r="J15" s="69"/>
      <c r="K15" s="68">
        <f t="shared" si="3"/>
        <v>0</v>
      </c>
    </row>
    <row r="16" spans="1:11" s="17" customFormat="1" ht="26.25" customHeight="1" x14ac:dyDescent="0.25">
      <c r="A16" s="65">
        <v>5</v>
      </c>
      <c r="B16" s="66" t="s">
        <v>40</v>
      </c>
      <c r="C16" s="67">
        <v>300</v>
      </c>
      <c r="D16" s="72"/>
      <c r="E16" s="67">
        <v>300</v>
      </c>
      <c r="F16" s="64">
        <f t="shared" si="0"/>
        <v>0</v>
      </c>
      <c r="G16" s="64"/>
      <c r="H16" s="74"/>
      <c r="I16" s="68"/>
      <c r="J16" s="69"/>
      <c r="K16" s="68">
        <f t="shared" si="3"/>
        <v>0</v>
      </c>
    </row>
    <row r="17" spans="1:11" s="17" customFormat="1" ht="26.25" customHeight="1" x14ac:dyDescent="0.25">
      <c r="A17" s="65">
        <v>6</v>
      </c>
      <c r="B17" s="66" t="s">
        <v>41</v>
      </c>
      <c r="C17" s="67">
        <v>355</v>
      </c>
      <c r="D17" s="72"/>
      <c r="E17" s="67">
        <v>355</v>
      </c>
      <c r="F17" s="64">
        <f t="shared" si="0"/>
        <v>13.44</v>
      </c>
      <c r="G17" s="64"/>
      <c r="H17" s="74">
        <v>13.44</v>
      </c>
      <c r="I17" s="68"/>
      <c r="J17" s="69"/>
      <c r="K17" s="68">
        <f t="shared" si="3"/>
        <v>3.7859154929577463</v>
      </c>
    </row>
    <row r="18" spans="1:11" s="17" customFormat="1" ht="26.25" customHeight="1" x14ac:dyDescent="0.25">
      <c r="A18" s="65">
        <v>7</v>
      </c>
      <c r="B18" s="66" t="s">
        <v>42</v>
      </c>
      <c r="C18" s="67">
        <f>D18+E18</f>
        <v>12179</v>
      </c>
      <c r="D18" s="67">
        <v>1000</v>
      </c>
      <c r="E18" s="67">
        <v>11179</v>
      </c>
      <c r="F18" s="64">
        <f t="shared" si="0"/>
        <v>5065.5177430000003</v>
      </c>
      <c r="G18" s="64">
        <f>+G19+G20</f>
        <v>2351.1970000000001</v>
      </c>
      <c r="H18" s="74">
        <v>2714.3207430000002</v>
      </c>
      <c r="I18" s="68">
        <f t="shared" si="1"/>
        <v>41.592230421216847</v>
      </c>
      <c r="J18" s="69">
        <f t="shared" ref="J18" si="4">G18/D18*100</f>
        <v>235.11969999999999</v>
      </c>
      <c r="K18" s="68">
        <f t="shared" si="3"/>
        <v>24.280532632614726</v>
      </c>
    </row>
    <row r="19" spans="1:11" s="78" customFormat="1" ht="26.25" customHeight="1" x14ac:dyDescent="0.25">
      <c r="A19" s="70"/>
      <c r="B19" s="71" t="s">
        <v>87</v>
      </c>
      <c r="C19" s="72">
        <v>2013</v>
      </c>
      <c r="D19" s="72"/>
      <c r="E19" s="72">
        <v>2013</v>
      </c>
      <c r="F19" s="64">
        <f t="shared" si="0"/>
        <v>103.661743</v>
      </c>
      <c r="G19" s="75"/>
      <c r="H19" s="76">
        <v>103.661743</v>
      </c>
      <c r="I19" s="77">
        <f t="shared" si="1"/>
        <v>5.1496146547441635</v>
      </c>
      <c r="J19" s="69"/>
      <c r="K19" s="77">
        <f t="shared" si="3"/>
        <v>5.1496146547441635</v>
      </c>
    </row>
    <row r="20" spans="1:11" s="80" customFormat="1" ht="26.25" customHeight="1" x14ac:dyDescent="0.25">
      <c r="A20" s="70"/>
      <c r="B20" s="71" t="s">
        <v>88</v>
      </c>
      <c r="C20" s="72">
        <v>9166</v>
      </c>
      <c r="D20" s="72"/>
      <c r="E20" s="72">
        <v>9166</v>
      </c>
      <c r="F20" s="64">
        <f t="shared" si="0"/>
        <v>4961.8559999999998</v>
      </c>
      <c r="G20" s="75">
        <v>2351.1970000000001</v>
      </c>
      <c r="H20" s="76">
        <v>2610.6590000000001</v>
      </c>
      <c r="I20" s="79">
        <f t="shared" si="1"/>
        <v>54.133275147283442</v>
      </c>
      <c r="J20" s="69"/>
      <c r="K20" s="79">
        <f t="shared" si="3"/>
        <v>28.481987780929526</v>
      </c>
    </row>
    <row r="21" spans="1:11" s="82" customFormat="1" ht="26.25" customHeight="1" x14ac:dyDescent="0.25">
      <c r="A21" s="65">
        <v>8</v>
      </c>
      <c r="B21" s="66" t="s">
        <v>89</v>
      </c>
      <c r="C21" s="67">
        <v>1151</v>
      </c>
      <c r="D21" s="72"/>
      <c r="E21" s="67">
        <v>1151</v>
      </c>
      <c r="F21" s="64">
        <f t="shared" si="0"/>
        <v>0</v>
      </c>
      <c r="G21" s="64"/>
      <c r="H21" s="74"/>
      <c r="I21" s="79">
        <f t="shared" si="1"/>
        <v>0</v>
      </c>
      <c r="J21" s="69"/>
      <c r="K21" s="81"/>
    </row>
    <row r="22" spans="1:11" s="82" customFormat="1" ht="31.5" customHeight="1" x14ac:dyDescent="0.25">
      <c r="A22" s="65">
        <v>9</v>
      </c>
      <c r="B22" s="66" t="s">
        <v>90</v>
      </c>
      <c r="C22" s="67">
        <v>28953</v>
      </c>
      <c r="D22" s="72"/>
      <c r="E22" s="67">
        <v>28953</v>
      </c>
      <c r="F22" s="64">
        <f t="shared" si="0"/>
        <v>10703.977206</v>
      </c>
      <c r="G22" s="64"/>
      <c r="H22" s="74">
        <v>10703.977206</v>
      </c>
      <c r="I22" s="79">
        <f t="shared" si="1"/>
        <v>36.970183421407107</v>
      </c>
      <c r="J22" s="69"/>
      <c r="K22" s="81">
        <f t="shared" si="3"/>
        <v>36.970183421407107</v>
      </c>
    </row>
    <row r="23" spans="1:11" s="84" customFormat="1" ht="26.25" customHeight="1" x14ac:dyDescent="0.25">
      <c r="A23" s="65">
        <v>10</v>
      </c>
      <c r="B23" s="66" t="s">
        <v>45</v>
      </c>
      <c r="C23" s="67">
        <v>29884</v>
      </c>
      <c r="D23" s="67"/>
      <c r="E23" s="67">
        <v>29884</v>
      </c>
      <c r="F23" s="64">
        <f t="shared" si="0"/>
        <v>14983.330400000001</v>
      </c>
      <c r="G23" s="64">
        <v>2500</v>
      </c>
      <c r="H23" s="83">
        <v>12483.330400000001</v>
      </c>
      <c r="I23" s="79">
        <f t="shared" si="1"/>
        <v>50.13830277071343</v>
      </c>
      <c r="J23" s="69"/>
      <c r="K23" s="81">
        <f t="shared" si="3"/>
        <v>41.77262213893723</v>
      </c>
    </row>
    <row r="24" spans="1:11" s="86" customFormat="1" ht="26.25" customHeight="1" x14ac:dyDescent="0.25">
      <c r="A24" s="65">
        <v>11</v>
      </c>
      <c r="B24" s="66" t="s">
        <v>91</v>
      </c>
      <c r="C24" s="67">
        <v>2128</v>
      </c>
      <c r="D24" s="67"/>
      <c r="E24" s="67">
        <v>2128</v>
      </c>
      <c r="F24" s="64">
        <f t="shared" si="0"/>
        <v>0</v>
      </c>
      <c r="G24" s="85"/>
      <c r="H24" s="83"/>
      <c r="I24" s="79">
        <f t="shared" si="1"/>
        <v>0</v>
      </c>
      <c r="J24" s="69"/>
      <c r="K24" s="81">
        <f t="shared" ref="K24:K27" si="5">H24/E24*100</f>
        <v>0</v>
      </c>
    </row>
    <row r="25" spans="1:11" s="86" customFormat="1" ht="26.25" customHeight="1" x14ac:dyDescent="0.25">
      <c r="A25" s="65">
        <v>12</v>
      </c>
      <c r="B25" s="66" t="s">
        <v>92</v>
      </c>
      <c r="C25" s="67">
        <v>2041</v>
      </c>
      <c r="D25" s="67"/>
      <c r="E25" s="67">
        <v>2041</v>
      </c>
      <c r="F25" s="64">
        <f t="shared" si="0"/>
        <v>427.78800000000001</v>
      </c>
      <c r="G25" s="85"/>
      <c r="H25" s="83">
        <v>427.78800000000001</v>
      </c>
      <c r="I25" s="79">
        <f t="shared" si="1"/>
        <v>20.959725624693778</v>
      </c>
      <c r="J25" s="69"/>
      <c r="K25" s="81">
        <f t="shared" si="5"/>
        <v>20.959725624693778</v>
      </c>
    </row>
    <row r="26" spans="1:11" s="86" customFormat="1" ht="26.25" customHeight="1" x14ac:dyDescent="0.25">
      <c r="A26" s="65">
        <v>13</v>
      </c>
      <c r="B26" s="66" t="s">
        <v>46</v>
      </c>
      <c r="C26" s="67">
        <v>3000</v>
      </c>
      <c r="D26" s="67"/>
      <c r="E26" s="67">
        <v>3000</v>
      </c>
      <c r="F26" s="64">
        <f t="shared" si="0"/>
        <v>1872.92598</v>
      </c>
      <c r="G26" s="85"/>
      <c r="H26" s="83">
        <v>1872.92598</v>
      </c>
      <c r="I26" s="79">
        <f t="shared" si="1"/>
        <v>62.430866000000002</v>
      </c>
      <c r="J26" s="69"/>
      <c r="K26" s="81">
        <f t="shared" si="5"/>
        <v>62.430865999999995</v>
      </c>
    </row>
    <row r="27" spans="1:11" s="86" customFormat="1" ht="26.25" customHeight="1" x14ac:dyDescent="0.25">
      <c r="A27" s="65" t="s">
        <v>27</v>
      </c>
      <c r="B27" s="66" t="s">
        <v>93</v>
      </c>
      <c r="C27" s="67">
        <v>4394</v>
      </c>
      <c r="D27" s="67"/>
      <c r="E27" s="67">
        <v>4394</v>
      </c>
      <c r="F27" s="64">
        <f t="shared" si="0"/>
        <v>0</v>
      </c>
      <c r="G27" s="85"/>
      <c r="H27" s="83"/>
      <c r="I27" s="79">
        <f t="shared" si="1"/>
        <v>0</v>
      </c>
      <c r="J27" s="69"/>
      <c r="K27" s="81">
        <f t="shared" si="5"/>
        <v>0</v>
      </c>
    </row>
    <row r="28" spans="1:11" s="86" customFormat="1" x14ac:dyDescent="0.25"/>
    <row r="29" spans="1:11" s="86" customFormat="1" x14ac:dyDescent="0.25"/>
    <row r="30" spans="1:11" s="86" customFormat="1" x14ac:dyDescent="0.25"/>
    <row r="31" spans="1:11" s="86" customFormat="1" x14ac:dyDescent="0.25"/>
    <row r="32" spans="1:11" s="86" customFormat="1" x14ac:dyDescent="0.25"/>
    <row r="33" s="86" customFormat="1" x14ac:dyDescent="0.25"/>
    <row r="34" s="86" customFormat="1" x14ac:dyDescent="0.25"/>
  </sheetData>
  <mergeCells count="8">
    <mergeCell ref="H1:K1"/>
    <mergeCell ref="A3:K3"/>
    <mergeCell ref="A5:A6"/>
    <mergeCell ref="B5:B6"/>
    <mergeCell ref="C5:E5"/>
    <mergeCell ref="F5:H5"/>
    <mergeCell ref="I5:K5"/>
    <mergeCell ref="A1:B1"/>
  </mergeCells>
  <pageMargins left="0.45" right="0.45" top="0.25" bottom="0.5" header="0.3" footer="0.3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113</vt:lpstr>
      <vt:lpstr>114</vt:lpstr>
      <vt:lpstr>115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2026-10-02T08:50:45Z</dcterms:modified>
</cp:coreProperties>
</file>