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uyen TC\PHƯỜNG ĐỒ SƠN\Năm 2025\Công khai DT 2025\"/>
    </mc:Choice>
  </mc:AlternateContent>
  <bookViews>
    <workbookView xWindow="0" yWindow="0" windowWidth="28770" windowHeight="12225"/>
  </bookViews>
  <sheets>
    <sheet name="Cân đối" sheetId="3" r:id="rId1"/>
    <sheet name="DT thu" sheetId="1" r:id="rId2"/>
    <sheet name="DT chi (2)" sheetId="5" r:id="rId3"/>
  </sheets>
  <calcPr calcId="162913"/>
</workbook>
</file>

<file path=xl/calcChain.xml><?xml version="1.0" encoding="utf-8"?>
<calcChain xmlns="http://schemas.openxmlformats.org/spreadsheetml/2006/main">
  <c r="E13" i="5" l="1"/>
  <c r="C13" i="5"/>
  <c r="D12" i="3"/>
  <c r="D11" i="3" s="1"/>
  <c r="D9" i="3" s="1"/>
  <c r="B10" i="3"/>
  <c r="B11" i="3"/>
  <c r="B14" i="3"/>
  <c r="B13" i="3"/>
  <c r="C28" i="5"/>
  <c r="C18" i="5"/>
  <c r="C17" i="5"/>
  <c r="C19" i="5"/>
  <c r="C20" i="5"/>
  <c r="C21" i="5"/>
  <c r="C22" i="5"/>
  <c r="C23" i="5"/>
  <c r="C24" i="5"/>
  <c r="C25" i="5"/>
  <c r="C26" i="5"/>
  <c r="C27" i="5"/>
  <c r="C15" i="5"/>
  <c r="E23" i="1"/>
  <c r="C13" i="1"/>
  <c r="C23" i="1"/>
  <c r="D24" i="1"/>
  <c r="C24" i="1"/>
  <c r="D23" i="1"/>
  <c r="F23" i="1" s="1"/>
  <c r="C39" i="1" l="1"/>
  <c r="C12" i="1" s="1"/>
  <c r="G23" i="1" s="1"/>
  <c r="D29" i="1"/>
  <c r="C29" i="1"/>
  <c r="D13" i="1"/>
  <c r="D39" i="1" l="1"/>
  <c r="D12" i="1" l="1"/>
  <c r="B12" i="3" l="1"/>
  <c r="B9" i="3" s="1"/>
  <c r="E9" i="3" s="1"/>
</calcChain>
</file>

<file path=xl/sharedStrings.xml><?xml version="1.0" encoding="utf-8"?>
<sst xmlns="http://schemas.openxmlformats.org/spreadsheetml/2006/main" count="113" uniqueCount="102">
  <si>
    <t>ỦY BAN NHÂN DÂN</t>
  </si>
  <si>
    <t>TỔNG SỐ</t>
  </si>
  <si>
    <t>A</t>
  </si>
  <si>
    <t>Phí, lệ phí</t>
  </si>
  <si>
    <t>B</t>
  </si>
  <si>
    <t>STT</t>
  </si>
  <si>
    <t>Dự phòng ngân sách</t>
  </si>
  <si>
    <t>NỘI DUNG</t>
  </si>
  <si>
    <t>Biểu số 110/CK TC-NSNN</t>
  </si>
  <si>
    <t>THƯỜNG XUYÊN</t>
  </si>
  <si>
    <t>1=2+3</t>
  </si>
  <si>
    <t>Trong đó</t>
  </si>
  <si>
    <t>Chi văn hóa, thông tin</t>
  </si>
  <si>
    <t>Chi thể dục thể thao</t>
  </si>
  <si>
    <t>Chi bảo vệ môi trường</t>
  </si>
  <si>
    <t>Chi các hoạt động kinh tế</t>
  </si>
  <si>
    <t>Chi cho công tác xã hội</t>
  </si>
  <si>
    <t>Chi khác</t>
  </si>
  <si>
    <t>Chi an ninh-quốc phòng</t>
  </si>
  <si>
    <t>Chi hoạt động của cơ quan quản lý nhà nước, Đảng, đoàn thể</t>
  </si>
  <si>
    <t>Biểu số 108/CK TC-NSNN</t>
  </si>
  <si>
    <t>DỰ TOÁN</t>
  </si>
  <si>
    <t>NỘI DUNG CHI</t>
  </si>
  <si>
    <t>TỔNG SỐ THU</t>
  </si>
  <si>
    <t>II. Các khoản thu phân chia theo 
tỷ lệ phần trăm (%)</t>
  </si>
  <si>
    <t xml:space="preserve">III. Thu bổ sung </t>
  </si>
  <si>
    <t>- Thu bổ sung cân đối</t>
  </si>
  <si>
    <t>- Thu bổ sung có mục tiêu</t>
  </si>
  <si>
    <t>IV. Thu chuyển nguồn</t>
  </si>
  <si>
    <t>TỔNG SỐ CHI</t>
  </si>
  <si>
    <t>I. Chi đầu tư phát triển</t>
  </si>
  <si>
    <t>II. Chi thường xuyên</t>
  </si>
  <si>
    <t>CHI ĐẦU TƯ PHÁT TRIỂN</t>
  </si>
  <si>
    <t>TT</t>
  </si>
  <si>
    <t>Nội dung</t>
  </si>
  <si>
    <t xml:space="preserve">Thu khác </t>
  </si>
  <si>
    <t>NSNN</t>
  </si>
  <si>
    <t>DỰ TOÁN NĂM 2025</t>
  </si>
  <si>
    <t>Biểu số 109/CK TC-NSNN</t>
  </si>
  <si>
    <t>I</t>
  </si>
  <si>
    <t>Các khoản thu 100%</t>
  </si>
  <si>
    <t>Thu từ quỹ đất công ích và hoa lợi công sản khác</t>
  </si>
  <si>
    <t>Thu từ hoạt động kinh tế và sự nghiệp</t>
  </si>
  <si>
    <t>Thu phạt, tịch thu khác theo quy định</t>
  </si>
  <si>
    <t>Thù từ tài sản được xác lập quyền sở hữu của nhà nước theo quy định</t>
  </si>
  <si>
    <t>Thu thuế sử dụng đất phi nông nghiệp</t>
  </si>
  <si>
    <t>Đóng góp của nhân dân theo quy định</t>
  </si>
  <si>
    <t>Đóng góp tự nguyện của các tổ chức, cá nhân</t>
  </si>
  <si>
    <t>II</t>
  </si>
  <si>
    <t>Các khoản thu phân chia</t>
  </si>
  <si>
    <t>Thuế sử dụng đất nông nghiệp thu từ hộ gia đình</t>
  </si>
  <si>
    <t>Các khoản thu phân chia khác do cấp tỉnh quy định</t>
  </si>
  <si>
    <t>Thu từ khu vực DNNN do Trung ương quản lý (chi tiết theo sắc thuế)</t>
  </si>
  <si>
    <t>Thu từ khu vực DNNN do cấp xã quản lý</t>
  </si>
  <si>
    <t>Thu từ khu vực doanh nghiệp có vốn đầu tư nước ngoài</t>
  </si>
  <si>
    <t>Thuế thu nhập cá nhân</t>
  </si>
  <si>
    <t>Thuế bảo vệ môi trường</t>
  </si>
  <si>
    <t>Thu từ khu vực kinh tế ngoài quốc doanh (GTGT)</t>
  </si>
  <si>
    <t>Lệ phí môn bài thu từ cá nhân, hộ kinh doanh</t>
  </si>
  <si>
    <t>1.1</t>
  </si>
  <si>
    <t>1.2</t>
  </si>
  <si>
    <t>1.3</t>
  </si>
  <si>
    <t>2.1</t>
  </si>
  <si>
    <t>2.2</t>
  </si>
  <si>
    <t>2.3</t>
  </si>
  <si>
    <t>2.4</t>
  </si>
  <si>
    <t>2.5</t>
  </si>
  <si>
    <t>2.6</t>
  </si>
  <si>
    <t>III</t>
  </si>
  <si>
    <t>Thu viện trợ không hoàn lại trực tiếp cho xã (nếu có)</t>
  </si>
  <si>
    <t>Thu chuyển nguồn</t>
  </si>
  <si>
    <t>IV</t>
  </si>
  <si>
    <t>Thu kết dư ngân sách năm trước</t>
  </si>
  <si>
    <t>Thu bổ sung từ ngân sách cấp trên</t>
  </si>
  <si>
    <t>V</t>
  </si>
  <si>
    <t>VI</t>
  </si>
  <si>
    <t>Thu bổ sung cân đối</t>
  </si>
  <si>
    <t>Thu bổ sung có mục tiêu</t>
  </si>
  <si>
    <t>TỔNG THU</t>
  </si>
  <si>
    <t>Chi ứng dụng, chuyển giao công nghệ</t>
  </si>
  <si>
    <t>III. Dự phòng</t>
  </si>
  <si>
    <t>Đơn vị tính: Triệu đồng</t>
  </si>
  <si>
    <t>PHƯỜNG ĐỒ SƠN</t>
  </si>
  <si>
    <t xml:space="preserve"> PHƯỜNG ĐỒ SƠN</t>
  </si>
  <si>
    <t>DỰ TOÁN THU NGÂN SÁCH PHƯỜNG NĂM 2025</t>
  </si>
  <si>
    <t>(Dự toán đã được Hội đồng nhân dân quyết định)</t>
  </si>
  <si>
    <t xml:space="preserve">Lệ phí trước bạ </t>
  </si>
  <si>
    <t>1.4</t>
  </si>
  <si>
    <t>Tiền cho thuê đất, thuê mặt nước</t>
  </si>
  <si>
    <t>(Kèm theo Quyết định số       /QĐ-UBND ngày      /     /2025 của Uỷ ban nhân dân phường Đồ Sơn)</t>
  </si>
  <si>
    <t>(Kèm theo Quyết định số      /QĐ-UBND ngày      /     /2025 của Ủy ban nhân dân phường Đồ Sơn)</t>
  </si>
  <si>
    <t>DỰ TOÁN CHI NGÂN SÁCH PHƯỜNG NĂM 2025</t>
  </si>
  <si>
    <t>Chi giáo dục - đào tạo và dạy nghề</t>
  </si>
  <si>
    <t>Chi y tế, dân số và gia đình</t>
  </si>
  <si>
    <t>Chi phát thanh, truyền hình và thông tấn</t>
  </si>
  <si>
    <t>Tiết kiệm 10% chi thường xuyên tính cân đối</t>
  </si>
  <si>
    <r>
      <t xml:space="preserve">TỔNG CHI 
</t>
    </r>
    <r>
      <rPr>
        <b/>
        <i/>
        <sz val="12"/>
        <rFont val="Times New Roman"/>
        <family val="1"/>
      </rPr>
      <t>(Trừ tiết kiệm 10% chi thường xuyên)</t>
    </r>
  </si>
  <si>
    <t>*/</t>
  </si>
  <si>
    <t>CÂN ĐỐI DỰ TOÁN NGÂN SÁCH PHƯỜNG NĂM 2025</t>
  </si>
  <si>
    <t>I. Các khoản thu phường hưởng 100%</t>
  </si>
  <si>
    <t>Các khoản thu phân chia theo tỷ lệ phần trăm (%)</t>
  </si>
  <si>
    <t>NSP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</si>
</sst>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#,##0_ ;\-#,##0\ "/>
    <numFmt numFmtId="166" formatCode="_(* #,##0_);_(* \(#,##0\);_(* &quot;-&quot;??_);_(@_)"/>
  </numFmts>
  <fonts count="28" x14ac:knownFonts="1">
    <font>
      <sz val="14"/>
      <color theme="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3"/>
      <name val="Times New Roman"/>
      <family val="1"/>
    </font>
    <font>
      <b/>
      <sz val="12"/>
      <color indexed="8"/>
      <name val="Times New Roman"/>
      <family val="1"/>
    </font>
    <font>
      <sz val="11"/>
      <name val=".VnTime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i/>
      <sz val="11"/>
      <color theme="1"/>
      <name val="Times New Roman"/>
      <family val="1"/>
    </font>
    <font>
      <b/>
      <sz val="11"/>
      <name val="Times New Roman"/>
      <family val="1"/>
    </font>
    <font>
      <b/>
      <sz val="8"/>
      <color theme="1"/>
      <name val="Times New Roman"/>
      <family val="1"/>
    </font>
    <font>
      <b/>
      <sz val="14"/>
      <name val="Times New Roman"/>
      <family val="1"/>
    </font>
    <font>
      <sz val="13"/>
      <color rgb="FFFF0000"/>
      <name val="Times New Roman"/>
      <family val="1"/>
    </font>
    <font>
      <sz val="11"/>
      <color rgb="FFFF0000"/>
      <name val="Times New Roman"/>
      <family val="1"/>
    </font>
    <font>
      <sz val="13"/>
      <name val="Times New Roman"/>
      <family val="1"/>
    </font>
    <font>
      <sz val="12"/>
      <color rgb="FFFF0000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Calibri"/>
      <family val="2"/>
      <charset val="163"/>
      <scheme val="minor"/>
    </font>
    <font>
      <b/>
      <sz val="14"/>
      <color theme="1"/>
      <name val="Calibri"/>
      <family val="2"/>
      <charset val="163"/>
      <scheme val="minor"/>
    </font>
    <font>
      <b/>
      <i/>
      <sz val="12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8">
    <xf numFmtId="0" fontId="0" fillId="0" borderId="0"/>
    <xf numFmtId="0" fontId="3" fillId="0" borderId="0"/>
    <xf numFmtId="0" fontId="5" fillId="0" borderId="0"/>
    <xf numFmtId="164" fontId="3" fillId="0" borderId="0" applyFont="0" applyFill="0" applyBorder="0" applyAlignment="0" applyProtection="0"/>
    <xf numFmtId="0" fontId="5" fillId="0" borderId="0"/>
    <xf numFmtId="0" fontId="3" fillId="0" borderId="0"/>
    <xf numFmtId="164" fontId="3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/>
    <xf numFmtId="0" fontId="6" fillId="0" borderId="0" xfId="2" applyFont="1"/>
    <xf numFmtId="0" fontId="7" fillId="0" borderId="0" xfId="2" applyFont="1" applyAlignment="1">
      <alignment horizontal="center"/>
    </xf>
    <xf numFmtId="0" fontId="8" fillId="0" borderId="0" xfId="1" applyFont="1" applyAlignment="1">
      <alignment horizontal="left"/>
    </xf>
    <xf numFmtId="0" fontId="3" fillId="0" borderId="0" xfId="1"/>
    <xf numFmtId="0" fontId="12" fillId="0" borderId="0" xfId="1" applyFont="1" applyAlignment="1">
      <alignment horizontal="center"/>
    </xf>
    <xf numFmtId="165" fontId="0" fillId="0" borderId="0" xfId="0" applyNumberFormat="1"/>
    <xf numFmtId="165" fontId="2" fillId="0" borderId="0" xfId="0" applyNumberFormat="1" applyFont="1"/>
    <xf numFmtId="165" fontId="13" fillId="0" borderId="0" xfId="0" applyNumberFormat="1" applyFont="1"/>
    <xf numFmtId="0" fontId="2" fillId="0" borderId="0" xfId="0" applyFont="1" applyAlignment="1">
      <alignment horizontal="center"/>
    </xf>
    <xf numFmtId="0" fontId="6" fillId="2" borderId="0" xfId="4" applyFont="1" applyFill="1"/>
    <xf numFmtId="0" fontId="7" fillId="2" borderId="0" xfId="4" applyFont="1" applyFill="1"/>
    <xf numFmtId="0" fontId="3" fillId="0" borderId="0" xfId="5"/>
    <xf numFmtId="0" fontId="4" fillId="0" borderId="0" xfId="5" applyFont="1" applyAlignment="1">
      <alignment horizontal="left"/>
    </xf>
    <xf numFmtId="0" fontId="10" fillId="2" borderId="1" xfId="4" applyFont="1" applyFill="1" applyBorder="1"/>
    <xf numFmtId="166" fontId="0" fillId="0" borderId="0" xfId="0" applyNumberFormat="1"/>
    <xf numFmtId="0" fontId="15" fillId="0" borderId="0" xfId="5" applyFont="1"/>
    <xf numFmtId="0" fontId="16" fillId="0" borderId="0" xfId="0" applyFont="1"/>
    <xf numFmtId="166" fontId="16" fillId="0" borderId="0" xfId="0" applyNumberFormat="1" applyFont="1"/>
    <xf numFmtId="0" fontId="12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0" fontId="17" fillId="0" borderId="0" xfId="5" applyFont="1"/>
    <xf numFmtId="0" fontId="6" fillId="2" borderId="2" xfId="4" applyFont="1" applyFill="1" applyBorder="1" applyAlignment="1">
      <alignment horizontal="center" vertical="center"/>
    </xf>
    <xf numFmtId="0" fontId="10" fillId="2" borderId="8" xfId="4" applyFont="1" applyFill="1" applyBorder="1" applyAlignment="1">
      <alignment horizontal="center" vertical="center"/>
    </xf>
    <xf numFmtId="166" fontId="6" fillId="2" borderId="8" xfId="6" applyNumberFormat="1" applyFont="1" applyFill="1" applyBorder="1" applyAlignment="1">
      <alignment horizontal="right" vertical="center"/>
    </xf>
    <xf numFmtId="0" fontId="6" fillId="2" borderId="5" xfId="4" applyFont="1" applyFill="1" applyBorder="1" applyAlignment="1">
      <alignment horizontal="center" vertical="center"/>
    </xf>
    <xf numFmtId="0" fontId="6" fillId="2" borderId="5" xfId="4" applyFont="1" applyFill="1" applyBorder="1" applyAlignment="1">
      <alignment vertical="center"/>
    </xf>
    <xf numFmtId="166" fontId="6" fillId="2" borderId="5" xfId="6" applyNumberFormat="1" applyFont="1" applyFill="1" applyBorder="1" applyAlignment="1">
      <alignment horizontal="right" vertical="center"/>
    </xf>
    <xf numFmtId="0" fontId="10" fillId="2" borderId="5" xfId="4" applyFont="1" applyFill="1" applyBorder="1" applyAlignment="1">
      <alignment horizontal="center" vertical="center"/>
    </xf>
    <xf numFmtId="0" fontId="10" fillId="2" borderId="5" xfId="4" applyFont="1" applyFill="1" applyBorder="1" applyAlignment="1">
      <alignment vertical="center"/>
    </xf>
    <xf numFmtId="166" fontId="10" fillId="2" borderId="5" xfId="6" applyNumberFormat="1" applyFont="1" applyFill="1" applyBorder="1" applyAlignment="1">
      <alignment horizontal="right" vertical="center"/>
    </xf>
    <xf numFmtId="0" fontId="18" fillId="2" borderId="5" xfId="4" applyFont="1" applyFill="1" applyBorder="1" applyAlignment="1">
      <alignment vertical="center"/>
    </xf>
    <xf numFmtId="166" fontId="18" fillId="2" borderId="5" xfId="6" applyNumberFormat="1" applyFont="1" applyFill="1" applyBorder="1" applyAlignment="1">
      <alignment vertical="center"/>
    </xf>
    <xf numFmtId="0" fontId="18" fillId="2" borderId="5" xfId="4" applyFont="1" applyFill="1" applyBorder="1" applyAlignment="1">
      <alignment vertical="center" wrapText="1"/>
    </xf>
    <xf numFmtId="166" fontId="10" fillId="2" borderId="6" xfId="6" applyNumberFormat="1" applyFont="1" applyFill="1" applyBorder="1" applyAlignment="1">
      <alignment horizontal="right" vertical="center"/>
    </xf>
    <xf numFmtId="0" fontId="10" fillId="2" borderId="0" xfId="4" applyFont="1" applyFill="1"/>
    <xf numFmtId="0" fontId="19" fillId="0" borderId="0" xfId="0" applyFont="1"/>
    <xf numFmtId="0" fontId="1" fillId="0" borderId="2" xfId="0" applyFont="1" applyBorder="1" applyAlignment="1">
      <alignment horizontal="center" vertical="center"/>
    </xf>
    <xf numFmtId="0" fontId="9" fillId="0" borderId="0" xfId="2" applyFont="1" applyAlignment="1">
      <alignment horizontal="center"/>
    </xf>
    <xf numFmtId="0" fontId="6" fillId="2" borderId="2" xfId="4" applyFont="1" applyFill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/>
    </xf>
    <xf numFmtId="3" fontId="6" fillId="0" borderId="2" xfId="7" applyNumberFormat="1" applyFont="1" applyBorder="1" applyAlignment="1">
      <alignment vertical="center"/>
    </xf>
    <xf numFmtId="3" fontId="10" fillId="0" borderId="2" xfId="7" applyNumberFormat="1" applyFont="1" applyBorder="1" applyAlignment="1">
      <alignment vertical="center"/>
    </xf>
    <xf numFmtId="0" fontId="6" fillId="0" borderId="2" xfId="4" applyFont="1" applyBorder="1" applyAlignment="1">
      <alignment horizontal="center"/>
    </xf>
    <xf numFmtId="0" fontId="10" fillId="0" borderId="2" xfId="4" applyFont="1" applyBorder="1" applyAlignment="1">
      <alignment horizontal="center"/>
    </xf>
    <xf numFmtId="0" fontId="6" fillId="0" borderId="2" xfId="4" applyFont="1" applyBorder="1" applyAlignment="1">
      <alignment horizontal="center" vertical="center" wrapText="1"/>
    </xf>
    <xf numFmtId="0" fontId="10" fillId="0" borderId="2" xfId="4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/>
    </xf>
    <xf numFmtId="0" fontId="10" fillId="0" borderId="2" xfId="4" applyFont="1" applyBorder="1" applyAlignment="1">
      <alignment horizontal="center" vertical="center"/>
    </xf>
    <xf numFmtId="0" fontId="8" fillId="0" borderId="0" xfId="1" applyFont="1" applyAlignment="1">
      <alignment horizontal="left" wrapText="1"/>
    </xf>
    <xf numFmtId="0" fontId="10" fillId="0" borderId="1" xfId="2" applyFont="1" applyBorder="1" applyAlignment="1">
      <alignment wrapText="1"/>
    </xf>
    <xf numFmtId="0" fontId="6" fillId="0" borderId="2" xfId="4" applyFont="1" applyBorder="1" applyAlignment="1">
      <alignment wrapText="1"/>
    </xf>
    <xf numFmtId="0" fontId="10" fillId="0" borderId="2" xfId="4" applyFont="1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22" fillId="0" borderId="0" xfId="0" applyFont="1"/>
    <xf numFmtId="0" fontId="10" fillId="0" borderId="2" xfId="4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2" xfId="4" applyFont="1" applyBorder="1" applyAlignment="1">
      <alignment horizontal="center" vertical="center"/>
    </xf>
    <xf numFmtId="0" fontId="6" fillId="0" borderId="2" xfId="4" applyFont="1" applyBorder="1" applyAlignment="1">
      <alignment vertical="center" wrapText="1"/>
    </xf>
    <xf numFmtId="0" fontId="22" fillId="0" borderId="0" xfId="0" applyFont="1" applyAlignment="1">
      <alignment vertical="center"/>
    </xf>
    <xf numFmtId="0" fontId="10" fillId="3" borderId="2" xfId="4" applyFont="1" applyFill="1" applyBorder="1" applyAlignment="1">
      <alignment vertical="center" wrapText="1"/>
    </xf>
    <xf numFmtId="3" fontId="6" fillId="0" borderId="2" xfId="0" applyNumberFormat="1" applyFont="1" applyBorder="1" applyAlignment="1">
      <alignment horizontal="right" vertical="center"/>
    </xf>
    <xf numFmtId="165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0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3" fontId="1" fillId="0" borderId="2" xfId="0" applyNumberFormat="1" applyFont="1" applyBorder="1" applyAlignment="1">
      <alignment vertical="center"/>
    </xf>
    <xf numFmtId="165" fontId="10" fillId="0" borderId="2" xfId="3" applyNumberFormat="1" applyFont="1" applyBorder="1" applyAlignment="1">
      <alignment vertical="center"/>
    </xf>
    <xf numFmtId="0" fontId="6" fillId="0" borderId="2" xfId="2" applyFont="1" applyBorder="1" applyAlignment="1">
      <alignment vertical="center"/>
    </xf>
    <xf numFmtId="165" fontId="6" fillId="0" borderId="2" xfId="3" applyNumberFormat="1" applyFont="1" applyBorder="1" applyAlignment="1">
      <alignment vertical="center"/>
    </xf>
    <xf numFmtId="0" fontId="10" fillId="0" borderId="2" xfId="2" applyFont="1" applyBorder="1" applyAlignment="1">
      <alignment vertical="center"/>
    </xf>
    <xf numFmtId="0" fontId="20" fillId="0" borderId="2" xfId="0" quotePrefix="1" applyFont="1" applyBorder="1" applyAlignment="1">
      <alignment vertical="center"/>
    </xf>
    <xf numFmtId="3" fontId="22" fillId="0" borderId="0" xfId="0" applyNumberFormat="1" applyFont="1"/>
    <xf numFmtId="166" fontId="18" fillId="2" borderId="6" xfId="6" applyNumberFormat="1" applyFont="1" applyFill="1" applyBorder="1" applyAlignment="1">
      <alignment vertical="center"/>
    </xf>
    <xf numFmtId="0" fontId="6" fillId="2" borderId="8" xfId="4" applyFont="1" applyFill="1" applyBorder="1" applyAlignment="1">
      <alignment horizontal="center" vertical="center" wrapText="1"/>
    </xf>
    <xf numFmtId="0" fontId="24" fillId="2" borderId="5" xfId="4" applyFont="1" applyFill="1" applyBorder="1" applyAlignment="1">
      <alignment vertical="center"/>
    </xf>
    <xf numFmtId="0" fontId="25" fillId="0" borderId="0" xfId="0" applyFont="1"/>
    <xf numFmtId="0" fontId="6" fillId="2" borderId="6" xfId="4" applyFont="1" applyFill="1" applyBorder="1" applyAlignment="1">
      <alignment horizontal="center" vertical="center"/>
    </xf>
    <xf numFmtId="0" fontId="24" fillId="2" borderId="6" xfId="4" applyFont="1" applyFill="1" applyBorder="1" applyAlignment="1">
      <alignment vertical="center"/>
    </xf>
    <xf numFmtId="1" fontId="10" fillId="2" borderId="5" xfId="6" applyNumberFormat="1" applyFont="1" applyFill="1" applyBorder="1" applyAlignment="1">
      <alignment horizontal="right" vertical="center"/>
    </xf>
    <xf numFmtId="165" fontId="19" fillId="0" borderId="0" xfId="0" applyNumberFormat="1" applyFont="1"/>
    <xf numFmtId="0" fontId="27" fillId="0" borderId="0" xfId="0" applyFont="1" applyAlignment="1">
      <alignment horizontal="center"/>
    </xf>
    <xf numFmtId="0" fontId="9" fillId="0" borderId="0" xfId="2" applyFont="1" applyAlignment="1"/>
    <xf numFmtId="0" fontId="9" fillId="0" borderId="0" xfId="2" applyFont="1" applyAlignment="1">
      <alignment vertical="center"/>
    </xf>
    <xf numFmtId="0" fontId="1" fillId="0" borderId="0" xfId="0" applyFont="1" applyAlignment="1">
      <alignment horizontal="left"/>
    </xf>
    <xf numFmtId="0" fontId="4" fillId="0" borderId="0" xfId="1" applyFont="1" applyAlignment="1">
      <alignment horizontal="left"/>
    </xf>
    <xf numFmtId="0" fontId="14" fillId="2" borderId="0" xfId="4" applyFont="1" applyFill="1" applyAlignment="1">
      <alignment horizontal="center"/>
    </xf>
    <xf numFmtId="0" fontId="9" fillId="0" borderId="0" xfId="2" applyFont="1" applyAlignment="1">
      <alignment horizontal="center"/>
    </xf>
    <xf numFmtId="0" fontId="9" fillId="0" borderId="1" xfId="2" applyFont="1" applyBorder="1" applyAlignment="1">
      <alignment horizontal="right"/>
    </xf>
    <xf numFmtId="0" fontId="9" fillId="0" borderId="0" xfId="2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4" fillId="0" borderId="0" xfId="2" applyFont="1" applyAlignment="1">
      <alignment horizontal="center"/>
    </xf>
    <xf numFmtId="0" fontId="6" fillId="0" borderId="2" xfId="4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/>
    </xf>
    <xf numFmtId="0" fontId="6" fillId="2" borderId="3" xfId="4" applyFont="1" applyFill="1" applyBorder="1" applyAlignment="1">
      <alignment horizontal="center" vertical="center" wrapText="1"/>
    </xf>
    <xf numFmtId="0" fontId="6" fillId="2" borderId="7" xfId="4" applyFont="1" applyFill="1" applyBorder="1" applyAlignment="1">
      <alignment horizontal="center" vertical="center" wrapText="1"/>
    </xf>
    <xf numFmtId="0" fontId="6" fillId="2" borderId="4" xfId="4" applyFont="1" applyFill="1" applyBorder="1" applyAlignment="1">
      <alignment horizontal="center" vertical="center" wrapText="1"/>
    </xf>
    <xf numFmtId="0" fontId="6" fillId="2" borderId="2" xfId="4" applyFont="1" applyFill="1" applyBorder="1" applyAlignment="1">
      <alignment horizontal="center" vertical="center" wrapText="1"/>
    </xf>
    <xf numFmtId="0" fontId="6" fillId="2" borderId="7" xfId="4" applyFont="1" applyFill="1" applyBorder="1" applyAlignment="1">
      <alignment horizontal="center" vertical="center"/>
    </xf>
    <xf numFmtId="0" fontId="6" fillId="2" borderId="4" xfId="4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8">
    <cellStyle name="Comma" xfId="7" builtinId="3"/>
    <cellStyle name="Comma 2" xfId="6"/>
    <cellStyle name="Comma 3" xfId="3"/>
    <cellStyle name="Normal" xfId="0" builtinId="0"/>
    <cellStyle name="Normal 2" xfId="5"/>
    <cellStyle name="Normal 2 2" xfId="4"/>
    <cellStyle name="Normal 2 3" xfId="2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2</xdr:row>
      <xdr:rowOff>9525</xdr:rowOff>
    </xdr:from>
    <xdr:to>
      <xdr:col>0</xdr:col>
      <xdr:colOff>971550</xdr:colOff>
      <xdr:row>2</xdr:row>
      <xdr:rowOff>19050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AD9FD4BF-A1F0-E651-D1B9-F87FC1B66A27}"/>
            </a:ext>
          </a:extLst>
        </xdr:cNvPr>
        <xdr:cNvCxnSpPr/>
      </xdr:nvCxnSpPr>
      <xdr:spPr>
        <a:xfrm flipV="1">
          <a:off x="457200" y="457200"/>
          <a:ext cx="51435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</xdr:colOff>
      <xdr:row>2</xdr:row>
      <xdr:rowOff>3810</xdr:rowOff>
    </xdr:from>
    <xdr:to>
      <xdr:col>1</xdr:col>
      <xdr:colOff>771525</xdr:colOff>
      <xdr:row>2</xdr:row>
      <xdr:rowOff>3810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360045" y="441960"/>
          <a:ext cx="74485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2</xdr:row>
      <xdr:rowOff>22860</xdr:rowOff>
    </xdr:from>
    <xdr:to>
      <xdr:col>1</xdr:col>
      <xdr:colOff>647700</xdr:colOff>
      <xdr:row>2</xdr:row>
      <xdr:rowOff>22860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266700" y="499110"/>
          <a:ext cx="7524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zoomScaleNormal="100" zoomScaleSheetLayoutView="100" workbookViewId="0">
      <selection activeCell="G11" sqref="G11"/>
    </sheetView>
  </sheetViews>
  <sheetFormatPr defaultColWidth="8.69921875" defaultRowHeight="18.75" x14ac:dyDescent="0.3"/>
  <cols>
    <col min="1" max="1" width="28.3984375" style="37" customWidth="1"/>
    <col min="2" max="2" width="10.59765625" style="37" customWidth="1"/>
    <col min="3" max="3" width="17.69921875" style="37" customWidth="1"/>
    <col min="4" max="4" width="16.3984375" style="37" customWidth="1"/>
    <col min="5" max="16384" width="8.69921875" style="37"/>
  </cols>
  <sheetData>
    <row r="1" spans="1:5" x14ac:dyDescent="0.3">
      <c r="A1" s="86" t="s">
        <v>0</v>
      </c>
      <c r="B1" s="86"/>
      <c r="D1" s="83" t="s">
        <v>20</v>
      </c>
    </row>
    <row r="2" spans="1:5" ht="16.5" customHeight="1" x14ac:dyDescent="0.3">
      <c r="A2" s="87" t="s">
        <v>82</v>
      </c>
      <c r="B2" s="87"/>
      <c r="C2" s="11"/>
      <c r="D2" s="12"/>
    </row>
    <row r="3" spans="1:5" x14ac:dyDescent="0.3">
      <c r="A3" s="14"/>
      <c r="B3" s="14"/>
      <c r="C3" s="11"/>
      <c r="D3" s="12"/>
    </row>
    <row r="4" spans="1:5" x14ac:dyDescent="0.3">
      <c r="A4" s="88" t="s">
        <v>98</v>
      </c>
      <c r="B4" s="88"/>
      <c r="C4" s="88"/>
      <c r="D4" s="88"/>
    </row>
    <row r="5" spans="1:5" x14ac:dyDescent="0.3">
      <c r="A5" s="91" t="s">
        <v>85</v>
      </c>
      <c r="B5" s="91"/>
      <c r="C5" s="91"/>
      <c r="D5" s="91"/>
      <c r="E5" s="85"/>
    </row>
    <row r="6" spans="1:5" x14ac:dyDescent="0.3">
      <c r="A6" s="89" t="s">
        <v>90</v>
      </c>
      <c r="B6" s="89"/>
      <c r="C6" s="89"/>
      <c r="D6" s="89"/>
      <c r="E6" s="84"/>
    </row>
    <row r="7" spans="1:5" x14ac:dyDescent="0.3">
      <c r="A7" s="22"/>
      <c r="B7" s="36"/>
      <c r="C7" s="90" t="s">
        <v>81</v>
      </c>
      <c r="D7" s="90"/>
    </row>
    <row r="8" spans="1:5" ht="24.95" customHeight="1" x14ac:dyDescent="0.3">
      <c r="A8" s="38" t="s">
        <v>7</v>
      </c>
      <c r="B8" s="38" t="s">
        <v>21</v>
      </c>
      <c r="C8" s="38" t="s">
        <v>22</v>
      </c>
      <c r="D8" s="38" t="s">
        <v>21</v>
      </c>
    </row>
    <row r="9" spans="1:5" ht="24.95" customHeight="1" x14ac:dyDescent="0.3">
      <c r="A9" s="38" t="s">
        <v>23</v>
      </c>
      <c r="B9" s="64">
        <f>B10+B11+B12+B15</f>
        <v>221843</v>
      </c>
      <c r="C9" s="38" t="s">
        <v>29</v>
      </c>
      <c r="D9" s="64">
        <f>D10+D11+D12</f>
        <v>221843</v>
      </c>
      <c r="E9" s="82">
        <f>D9-B9</f>
        <v>0</v>
      </c>
    </row>
    <row r="10" spans="1:5" ht="24.95" customHeight="1" x14ac:dyDescent="0.3">
      <c r="A10" s="65" t="s">
        <v>99</v>
      </c>
      <c r="B10" s="64">
        <f>'DT thu'!D13</f>
        <v>2144</v>
      </c>
      <c r="C10" s="65" t="s">
        <v>30</v>
      </c>
      <c r="D10" s="65">
        <v>0</v>
      </c>
    </row>
    <row r="11" spans="1:5" ht="38.25" customHeight="1" x14ac:dyDescent="0.3">
      <c r="A11" s="67" t="s">
        <v>24</v>
      </c>
      <c r="B11" s="68">
        <f>'DT thu'!D23</f>
        <v>2610</v>
      </c>
      <c r="C11" s="65" t="s">
        <v>31</v>
      </c>
      <c r="D11" s="71">
        <f>'DT chi (2)'!E13-'Cân đối'!D12</f>
        <v>217493</v>
      </c>
      <c r="E11" s="82"/>
    </row>
    <row r="12" spans="1:5" ht="24.95" customHeight="1" x14ac:dyDescent="0.3">
      <c r="A12" s="70" t="s">
        <v>25</v>
      </c>
      <c r="B12" s="71">
        <f>B13+B14</f>
        <v>217089</v>
      </c>
      <c r="C12" s="65" t="s">
        <v>80</v>
      </c>
      <c r="D12" s="71">
        <f>'DT chi (2)'!E27</f>
        <v>4350</v>
      </c>
    </row>
    <row r="13" spans="1:5" ht="24.95" customHeight="1" x14ac:dyDescent="0.3">
      <c r="A13" s="72" t="s">
        <v>26</v>
      </c>
      <c r="B13" s="69">
        <f>'DT thu'!D40</f>
        <v>207194</v>
      </c>
      <c r="C13" s="66"/>
      <c r="D13" s="66"/>
    </row>
    <row r="14" spans="1:5" ht="24.95" customHeight="1" x14ac:dyDescent="0.3">
      <c r="A14" s="73" t="s">
        <v>27</v>
      </c>
      <c r="B14" s="69">
        <f>'DT thu'!D41</f>
        <v>9895</v>
      </c>
      <c r="C14" s="66"/>
      <c r="D14" s="66"/>
    </row>
    <row r="15" spans="1:5" ht="24.95" customHeight="1" x14ac:dyDescent="0.3">
      <c r="A15" s="65" t="s">
        <v>28</v>
      </c>
      <c r="B15" s="65"/>
      <c r="C15" s="66"/>
      <c r="D15" s="66"/>
    </row>
  </sheetData>
  <mergeCells count="6">
    <mergeCell ref="A1:B1"/>
    <mergeCell ref="A2:B2"/>
    <mergeCell ref="A4:D4"/>
    <mergeCell ref="A6:D6"/>
    <mergeCell ref="C7:D7"/>
    <mergeCell ref="A5:D5"/>
  </mergeCells>
  <pageMargins left="0.61" right="0.4" top="0.6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opLeftCell="A28" zoomScaleNormal="100" zoomScaleSheetLayoutView="100" workbookViewId="0">
      <selection activeCell="D10" sqref="D10"/>
    </sheetView>
  </sheetViews>
  <sheetFormatPr defaultRowHeight="18.75" x14ac:dyDescent="0.3"/>
  <cols>
    <col min="1" max="1" width="3.5" customWidth="1"/>
    <col min="2" max="2" width="39.09765625" style="54" customWidth="1"/>
    <col min="3" max="3" width="12.69921875" customWidth="1"/>
    <col min="4" max="4" width="12.3984375" customWidth="1"/>
  </cols>
  <sheetData>
    <row r="1" spans="1:4" s="1" customFormat="1" ht="15.75" x14ac:dyDescent="0.25">
      <c r="A1" s="86" t="s">
        <v>0</v>
      </c>
      <c r="B1" s="86"/>
      <c r="C1" s="92" t="s">
        <v>38</v>
      </c>
      <c r="D1" s="92"/>
    </row>
    <row r="2" spans="1:4" x14ac:dyDescent="0.3">
      <c r="A2" s="87" t="s">
        <v>83</v>
      </c>
      <c r="B2" s="87"/>
      <c r="C2" s="2"/>
      <c r="D2" s="3"/>
    </row>
    <row r="3" spans="1:4" x14ac:dyDescent="0.3">
      <c r="A3" s="4"/>
      <c r="B3" s="50"/>
      <c r="C3" s="2"/>
      <c r="D3" s="3"/>
    </row>
    <row r="4" spans="1:4" x14ac:dyDescent="0.3">
      <c r="A4" s="93" t="s">
        <v>84</v>
      </c>
      <c r="B4" s="93"/>
      <c r="C4" s="93"/>
      <c r="D4" s="93"/>
    </row>
    <row r="5" spans="1:4" x14ac:dyDescent="0.3">
      <c r="A5" s="89" t="s">
        <v>85</v>
      </c>
      <c r="B5" s="89"/>
      <c r="C5" s="89"/>
      <c r="D5" s="89"/>
    </row>
    <row r="6" spans="1:4" x14ac:dyDescent="0.3">
      <c r="A6" s="89" t="s">
        <v>89</v>
      </c>
      <c r="B6" s="89"/>
      <c r="C6" s="89"/>
      <c r="D6" s="89"/>
    </row>
    <row r="7" spans="1:4" x14ac:dyDescent="0.3">
      <c r="A7" s="5"/>
      <c r="B7" s="51"/>
      <c r="C7" s="90" t="s">
        <v>81</v>
      </c>
      <c r="D7" s="90"/>
    </row>
    <row r="8" spans="1:4" ht="21.6" customHeight="1" x14ac:dyDescent="0.3">
      <c r="A8" s="94" t="s">
        <v>33</v>
      </c>
      <c r="B8" s="94" t="s">
        <v>34</v>
      </c>
      <c r="C8" s="95" t="s">
        <v>37</v>
      </c>
      <c r="D8" s="95"/>
    </row>
    <row r="9" spans="1:4" ht="22.9" customHeight="1" x14ac:dyDescent="0.3">
      <c r="A9" s="94"/>
      <c r="B9" s="94"/>
      <c r="C9" s="95"/>
      <c r="D9" s="95"/>
    </row>
    <row r="10" spans="1:4" ht="22.9" customHeight="1" x14ac:dyDescent="0.3">
      <c r="A10" s="94"/>
      <c r="B10" s="94"/>
      <c r="C10" s="41" t="s">
        <v>36</v>
      </c>
      <c r="D10" s="41" t="s">
        <v>101</v>
      </c>
    </row>
    <row r="11" spans="1:4" ht="22.9" customHeight="1" x14ac:dyDescent="0.3">
      <c r="A11" s="47">
        <v>1</v>
      </c>
      <c r="B11" s="47">
        <v>2</v>
      </c>
      <c r="C11" s="48">
        <v>3</v>
      </c>
      <c r="D11" s="48">
        <v>4</v>
      </c>
    </row>
    <row r="12" spans="1:4" s="56" customFormat="1" ht="22.9" customHeight="1" x14ac:dyDescent="0.3">
      <c r="A12" s="46"/>
      <c r="B12" s="46" t="s">
        <v>78</v>
      </c>
      <c r="C12" s="63">
        <f>C13+C23+C36+C37+C38+C39</f>
        <v>11965</v>
      </c>
      <c r="D12" s="63">
        <f>D13+D23+D36+D37+D38+D39</f>
        <v>221843</v>
      </c>
    </row>
    <row r="13" spans="1:4" ht="22.9" customHeight="1" x14ac:dyDescent="0.3">
      <c r="A13" s="44" t="s">
        <v>39</v>
      </c>
      <c r="B13" s="52" t="s">
        <v>40</v>
      </c>
      <c r="C13" s="42">
        <f>SUM(C14:C22)</f>
        <v>2144</v>
      </c>
      <c r="D13" s="42">
        <f>SUM(D14:D22)</f>
        <v>2144</v>
      </c>
    </row>
    <row r="14" spans="1:4" s="58" customFormat="1" ht="22.9" customHeight="1" x14ac:dyDescent="0.3">
      <c r="A14" s="49">
        <v>1</v>
      </c>
      <c r="B14" s="57" t="s">
        <v>3</v>
      </c>
      <c r="C14" s="43">
        <v>386</v>
      </c>
      <c r="D14" s="43">
        <v>386</v>
      </c>
    </row>
    <row r="15" spans="1:4" s="58" customFormat="1" ht="22.9" customHeight="1" x14ac:dyDescent="0.3">
      <c r="A15" s="49">
        <v>2</v>
      </c>
      <c r="B15" s="62" t="s">
        <v>41</v>
      </c>
      <c r="C15" s="43">
        <v>120</v>
      </c>
      <c r="D15" s="43">
        <v>120</v>
      </c>
    </row>
    <row r="16" spans="1:4" s="58" customFormat="1" ht="22.9" customHeight="1" x14ac:dyDescent="0.3">
      <c r="A16" s="49">
        <v>3</v>
      </c>
      <c r="B16" s="62" t="s">
        <v>45</v>
      </c>
      <c r="C16" s="43">
        <v>1430</v>
      </c>
      <c r="D16" s="43">
        <v>1430</v>
      </c>
    </row>
    <row r="17" spans="1:7" s="58" customFormat="1" ht="22.9" customHeight="1" x14ac:dyDescent="0.3">
      <c r="A17" s="49">
        <v>4</v>
      </c>
      <c r="B17" s="62" t="s">
        <v>42</v>
      </c>
      <c r="C17" s="42"/>
      <c r="D17" s="42"/>
    </row>
    <row r="18" spans="1:7" s="58" customFormat="1" ht="22.9" customHeight="1" x14ac:dyDescent="0.3">
      <c r="A18" s="49">
        <v>5</v>
      </c>
      <c r="B18" s="57" t="s">
        <v>43</v>
      </c>
      <c r="C18" s="43"/>
      <c r="D18" s="43"/>
    </row>
    <row r="19" spans="1:7" s="58" customFormat="1" ht="32.25" customHeight="1" x14ac:dyDescent="0.3">
      <c r="A19" s="49">
        <v>6</v>
      </c>
      <c r="B19" s="57" t="s">
        <v>44</v>
      </c>
      <c r="C19" s="43"/>
      <c r="D19" s="43"/>
    </row>
    <row r="20" spans="1:7" s="58" customFormat="1" ht="24.95" customHeight="1" x14ac:dyDescent="0.3">
      <c r="A20" s="49">
        <v>7</v>
      </c>
      <c r="B20" s="57" t="s">
        <v>46</v>
      </c>
      <c r="C20" s="43"/>
      <c r="D20" s="43"/>
    </row>
    <row r="21" spans="1:7" s="58" customFormat="1" ht="24.95" customHeight="1" x14ac:dyDescent="0.3">
      <c r="A21" s="49">
        <v>8</v>
      </c>
      <c r="B21" s="57" t="s">
        <v>47</v>
      </c>
      <c r="C21" s="43"/>
      <c r="D21" s="43"/>
    </row>
    <row r="22" spans="1:7" s="58" customFormat="1" ht="22.9" customHeight="1" x14ac:dyDescent="0.3">
      <c r="A22" s="49">
        <v>9</v>
      </c>
      <c r="B22" s="57" t="s">
        <v>35</v>
      </c>
      <c r="C22" s="43">
        <v>208</v>
      </c>
      <c r="D22" s="43">
        <v>208</v>
      </c>
    </row>
    <row r="23" spans="1:7" s="56" customFormat="1" ht="22.9" customHeight="1" x14ac:dyDescent="0.3">
      <c r="A23" s="44" t="s">
        <v>48</v>
      </c>
      <c r="B23" s="52" t="s">
        <v>100</v>
      </c>
      <c r="C23" s="42">
        <f>C24+C29</f>
        <v>9821</v>
      </c>
      <c r="D23" s="42">
        <f>D24+D29</f>
        <v>2610</v>
      </c>
      <c r="E23" s="74">
        <f>C13+C23</f>
        <v>11965</v>
      </c>
      <c r="F23" s="74">
        <f>D13+D23</f>
        <v>4754</v>
      </c>
      <c r="G23" s="74">
        <f>C12-221843</f>
        <v>-209878</v>
      </c>
    </row>
    <row r="24" spans="1:7" s="56" customFormat="1" ht="22.9" customHeight="1" x14ac:dyDescent="0.3">
      <c r="A24" s="44">
        <v>1</v>
      </c>
      <c r="B24" s="52" t="s">
        <v>49</v>
      </c>
      <c r="C24" s="42">
        <f>SUM(C25:C28)</f>
        <v>2561</v>
      </c>
      <c r="D24" s="42">
        <f>SUM(D25:D28)</f>
        <v>2130</v>
      </c>
    </row>
    <row r="25" spans="1:7" ht="22.9" customHeight="1" x14ac:dyDescent="0.3">
      <c r="A25" s="45" t="s">
        <v>59</v>
      </c>
      <c r="B25" s="53" t="s">
        <v>50</v>
      </c>
      <c r="C25" s="43"/>
      <c r="D25" s="43"/>
    </row>
    <row r="26" spans="1:7" ht="22.9" customHeight="1" x14ac:dyDescent="0.3">
      <c r="A26" s="45" t="s">
        <v>60</v>
      </c>
      <c r="B26" s="53" t="s">
        <v>58</v>
      </c>
      <c r="C26" s="43"/>
      <c r="D26" s="43"/>
    </row>
    <row r="27" spans="1:7" ht="22.9" customHeight="1" x14ac:dyDescent="0.3">
      <c r="A27" s="45" t="s">
        <v>61</v>
      </c>
      <c r="B27" s="53" t="s">
        <v>86</v>
      </c>
      <c r="C27" s="43">
        <v>2130</v>
      </c>
      <c r="D27" s="43">
        <v>2130</v>
      </c>
    </row>
    <row r="28" spans="1:7" ht="22.9" customHeight="1" x14ac:dyDescent="0.3">
      <c r="A28" s="45" t="s">
        <v>87</v>
      </c>
      <c r="B28" s="53" t="s">
        <v>88</v>
      </c>
      <c r="C28" s="43">
        <v>431</v>
      </c>
      <c r="D28" s="43"/>
    </row>
    <row r="29" spans="1:7" s="56" customFormat="1" ht="22.9" customHeight="1" x14ac:dyDescent="0.3">
      <c r="A29" s="44">
        <v>2</v>
      </c>
      <c r="B29" s="52" t="s">
        <v>51</v>
      </c>
      <c r="C29" s="42">
        <f>SUM(C30:C35)</f>
        <v>7260</v>
      </c>
      <c r="D29" s="42">
        <f>SUM(D30:D35)</f>
        <v>480</v>
      </c>
    </row>
    <row r="30" spans="1:7" s="58" customFormat="1" ht="33" customHeight="1" x14ac:dyDescent="0.3">
      <c r="A30" s="49" t="s">
        <v>62</v>
      </c>
      <c r="B30" s="57" t="s">
        <v>52</v>
      </c>
      <c r="C30" s="43"/>
      <c r="D30" s="43"/>
    </row>
    <row r="31" spans="1:7" s="58" customFormat="1" ht="22.9" customHeight="1" x14ac:dyDescent="0.3">
      <c r="A31" s="49" t="s">
        <v>63</v>
      </c>
      <c r="B31" s="57" t="s">
        <v>53</v>
      </c>
      <c r="C31" s="43"/>
      <c r="D31" s="43"/>
    </row>
    <row r="32" spans="1:7" s="58" customFormat="1" ht="22.9" customHeight="1" x14ac:dyDescent="0.3">
      <c r="A32" s="49" t="s">
        <v>64</v>
      </c>
      <c r="B32" s="57" t="s">
        <v>54</v>
      </c>
      <c r="C32" s="43"/>
      <c r="D32" s="43"/>
    </row>
    <row r="33" spans="1:4" s="58" customFormat="1" ht="22.9" customHeight="1" x14ac:dyDescent="0.3">
      <c r="A33" s="49" t="s">
        <v>65</v>
      </c>
      <c r="B33" s="57" t="s">
        <v>57</v>
      </c>
      <c r="C33" s="43">
        <v>4800</v>
      </c>
      <c r="D33" s="43">
        <v>480</v>
      </c>
    </row>
    <row r="34" spans="1:4" s="58" customFormat="1" ht="22.9" customHeight="1" x14ac:dyDescent="0.3">
      <c r="A34" s="49" t="s">
        <v>66</v>
      </c>
      <c r="B34" s="57" t="s">
        <v>55</v>
      </c>
      <c r="C34" s="43">
        <v>2460</v>
      </c>
      <c r="D34" s="43"/>
    </row>
    <row r="35" spans="1:4" s="58" customFormat="1" ht="22.9" customHeight="1" x14ac:dyDescent="0.3">
      <c r="A35" s="49" t="s">
        <v>67</v>
      </c>
      <c r="B35" s="57" t="s">
        <v>56</v>
      </c>
      <c r="C35" s="43"/>
      <c r="D35" s="43"/>
    </row>
    <row r="36" spans="1:4" s="61" customFormat="1" ht="22.9" customHeight="1" x14ac:dyDescent="0.3">
      <c r="A36" s="59" t="s">
        <v>68</v>
      </c>
      <c r="B36" s="60" t="s">
        <v>69</v>
      </c>
      <c r="C36" s="42"/>
      <c r="D36" s="42"/>
    </row>
    <row r="37" spans="1:4" s="61" customFormat="1" ht="22.9" customHeight="1" x14ac:dyDescent="0.3">
      <c r="A37" s="59" t="s">
        <v>71</v>
      </c>
      <c r="B37" s="60" t="s">
        <v>70</v>
      </c>
      <c r="C37" s="42"/>
      <c r="D37" s="42"/>
    </row>
    <row r="38" spans="1:4" s="61" customFormat="1" ht="22.9" customHeight="1" x14ac:dyDescent="0.3">
      <c r="A38" s="59" t="s">
        <v>74</v>
      </c>
      <c r="B38" s="60" t="s">
        <v>72</v>
      </c>
      <c r="C38" s="42"/>
      <c r="D38" s="42"/>
    </row>
    <row r="39" spans="1:4" s="61" customFormat="1" ht="22.9" customHeight="1" x14ac:dyDescent="0.3">
      <c r="A39" s="59" t="s">
        <v>75</v>
      </c>
      <c r="B39" s="60" t="s">
        <v>73</v>
      </c>
      <c r="C39" s="42">
        <f>C40+C41</f>
        <v>0</v>
      </c>
      <c r="D39" s="42">
        <f>D40+D41</f>
        <v>217089</v>
      </c>
    </row>
    <row r="40" spans="1:4" s="58" customFormat="1" ht="22.9" customHeight="1" x14ac:dyDescent="0.3">
      <c r="A40" s="49">
        <v>1</v>
      </c>
      <c r="B40" s="57" t="s">
        <v>76</v>
      </c>
      <c r="C40" s="43"/>
      <c r="D40" s="43">
        <v>207194</v>
      </c>
    </row>
    <row r="41" spans="1:4" s="58" customFormat="1" ht="22.9" customHeight="1" x14ac:dyDescent="0.3">
      <c r="A41" s="49">
        <v>2</v>
      </c>
      <c r="B41" s="57" t="s">
        <v>77</v>
      </c>
      <c r="C41" s="43"/>
      <c r="D41" s="43">
        <v>9895</v>
      </c>
    </row>
    <row r="42" spans="1:4" x14ac:dyDescent="0.3">
      <c r="C42" s="1"/>
      <c r="D42" s="1"/>
    </row>
    <row r="43" spans="1:4" x14ac:dyDescent="0.3">
      <c r="C43" s="1"/>
      <c r="D43" s="1"/>
    </row>
    <row r="44" spans="1:4" x14ac:dyDescent="0.3">
      <c r="B44" s="55"/>
      <c r="C44" s="92"/>
      <c r="D44" s="92"/>
    </row>
  </sheetData>
  <mergeCells count="11">
    <mergeCell ref="C44:D44"/>
    <mergeCell ref="C1:D1"/>
    <mergeCell ref="A1:B1"/>
    <mergeCell ref="A2:B2"/>
    <mergeCell ref="A4:D4"/>
    <mergeCell ref="A6:D6"/>
    <mergeCell ref="C7:D7"/>
    <mergeCell ref="A8:A10"/>
    <mergeCell ref="B8:B10"/>
    <mergeCell ref="C8:D9"/>
    <mergeCell ref="A5:D5"/>
  </mergeCells>
  <pageMargins left="0.88" right="0.34" top="0.56999999999999995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opLeftCell="A4" workbookViewId="0">
      <selection activeCell="K16" sqref="K16"/>
    </sheetView>
  </sheetViews>
  <sheetFormatPr defaultRowHeight="18.75" x14ac:dyDescent="0.3"/>
  <cols>
    <col min="1" max="1" width="3.8984375" customWidth="1"/>
    <col min="2" max="2" width="33.8984375" customWidth="1"/>
    <col min="3" max="3" width="12.09765625" customWidth="1"/>
    <col min="4" max="4" width="10" customWidth="1"/>
    <col min="5" max="5" width="11.59765625" customWidth="1"/>
    <col min="7" max="7" width="7.796875" bestFit="1" customWidth="1"/>
    <col min="9" max="9" width="7.796875" bestFit="1" customWidth="1"/>
  </cols>
  <sheetData>
    <row r="1" spans="1:9" x14ac:dyDescent="0.3">
      <c r="A1" s="86" t="s">
        <v>0</v>
      </c>
      <c r="B1" s="86"/>
      <c r="D1" s="92" t="s">
        <v>8</v>
      </c>
      <c r="E1" s="92"/>
    </row>
    <row r="2" spans="1:9" x14ac:dyDescent="0.3">
      <c r="A2" s="87" t="s">
        <v>82</v>
      </c>
      <c r="B2" s="87"/>
      <c r="C2" s="11"/>
      <c r="D2" s="12"/>
      <c r="E2" s="12"/>
      <c r="F2" s="13"/>
    </row>
    <row r="3" spans="1:9" x14ac:dyDescent="0.3">
      <c r="A3" s="14"/>
      <c r="B3" s="14"/>
      <c r="C3" s="11"/>
      <c r="D3" s="12"/>
      <c r="E3" s="12"/>
      <c r="F3" s="13"/>
    </row>
    <row r="4" spans="1:9" x14ac:dyDescent="0.3">
      <c r="A4" s="88" t="s">
        <v>91</v>
      </c>
      <c r="B4" s="88"/>
      <c r="C4" s="88"/>
      <c r="D4" s="88"/>
      <c r="E4" s="88"/>
      <c r="F4" s="13"/>
    </row>
    <row r="5" spans="1:9" ht="21.75" customHeight="1" x14ac:dyDescent="0.3">
      <c r="A5" s="91" t="s">
        <v>85</v>
      </c>
      <c r="B5" s="91"/>
      <c r="C5" s="91"/>
      <c r="D5" s="91"/>
      <c r="E5" s="91"/>
      <c r="F5" s="13"/>
    </row>
    <row r="6" spans="1:9" ht="20.25" customHeight="1" x14ac:dyDescent="0.3">
      <c r="A6" s="89" t="s">
        <v>90</v>
      </c>
      <c r="B6" s="89"/>
      <c r="C6" s="89"/>
      <c r="D6" s="89"/>
      <c r="E6" s="89"/>
      <c r="F6" s="39"/>
    </row>
    <row r="7" spans="1:9" ht="24.75" customHeight="1" x14ac:dyDescent="0.3">
      <c r="A7" s="13"/>
      <c r="B7" s="15"/>
      <c r="C7" s="15"/>
      <c r="D7" s="90" t="s">
        <v>81</v>
      </c>
      <c r="E7" s="90"/>
      <c r="F7" s="13"/>
    </row>
    <row r="8" spans="1:9" ht="20.25" customHeight="1" x14ac:dyDescent="0.3">
      <c r="A8" s="96" t="s">
        <v>5</v>
      </c>
      <c r="B8" s="96" t="s">
        <v>7</v>
      </c>
      <c r="C8" s="99" t="s">
        <v>37</v>
      </c>
      <c r="D8" s="99"/>
      <c r="E8" s="99"/>
      <c r="F8" s="13"/>
    </row>
    <row r="9" spans="1:9" x14ac:dyDescent="0.3">
      <c r="A9" s="97"/>
      <c r="B9" s="97"/>
      <c r="C9" s="100" t="s">
        <v>1</v>
      </c>
      <c r="D9" s="97" t="s">
        <v>32</v>
      </c>
      <c r="E9" s="96" t="s">
        <v>9</v>
      </c>
      <c r="F9" s="13"/>
    </row>
    <row r="10" spans="1:9" x14ac:dyDescent="0.3">
      <c r="A10" s="97"/>
      <c r="B10" s="97"/>
      <c r="C10" s="100"/>
      <c r="D10" s="97"/>
      <c r="E10" s="97"/>
      <c r="F10" s="13"/>
    </row>
    <row r="11" spans="1:9" x14ac:dyDescent="0.3">
      <c r="A11" s="98"/>
      <c r="B11" s="98"/>
      <c r="C11" s="101"/>
      <c r="D11" s="98"/>
      <c r="E11" s="98"/>
      <c r="F11" s="13"/>
    </row>
    <row r="12" spans="1:9" x14ac:dyDescent="0.3">
      <c r="A12" s="40" t="s">
        <v>2</v>
      </c>
      <c r="B12" s="40" t="s">
        <v>4</v>
      </c>
      <c r="C12" s="23" t="s">
        <v>10</v>
      </c>
      <c r="D12" s="40">
        <v>2</v>
      </c>
      <c r="E12" s="40">
        <v>3</v>
      </c>
      <c r="F12" s="13"/>
    </row>
    <row r="13" spans="1:9" ht="36.75" customHeight="1" x14ac:dyDescent="0.3">
      <c r="A13" s="24"/>
      <c r="B13" s="76" t="s">
        <v>96</v>
      </c>
      <c r="C13" s="25">
        <f>D13+E13</f>
        <v>221843</v>
      </c>
      <c r="D13" s="25"/>
      <c r="E13" s="25">
        <f>SUM(E15:E26)+E27-E28</f>
        <v>221843</v>
      </c>
      <c r="F13" s="13"/>
      <c r="I13" s="16"/>
    </row>
    <row r="14" spans="1:9" ht="21" customHeight="1" x14ac:dyDescent="0.3">
      <c r="A14" s="26"/>
      <c r="B14" s="27" t="s">
        <v>11</v>
      </c>
      <c r="C14" s="28"/>
      <c r="D14" s="28"/>
      <c r="E14" s="28"/>
      <c r="F14" s="13"/>
    </row>
    <row r="15" spans="1:9" ht="21" customHeight="1" x14ac:dyDescent="0.3">
      <c r="A15" s="29">
        <v>1</v>
      </c>
      <c r="B15" s="30" t="s">
        <v>92</v>
      </c>
      <c r="C15" s="31">
        <f>E15</f>
        <v>80421</v>
      </c>
      <c r="D15" s="31"/>
      <c r="E15" s="31">
        <v>80421</v>
      </c>
      <c r="F15" s="22"/>
    </row>
    <row r="16" spans="1:9" ht="21" customHeight="1" x14ac:dyDescent="0.3">
      <c r="A16" s="29">
        <v>2</v>
      </c>
      <c r="B16" s="30" t="s">
        <v>79</v>
      </c>
      <c r="C16" s="81">
        <v>0</v>
      </c>
      <c r="D16" s="81"/>
      <c r="E16" s="81">
        <v>0</v>
      </c>
      <c r="F16" s="22"/>
    </row>
    <row r="17" spans="1:18" s="18" customFormat="1" ht="21" customHeight="1" x14ac:dyDescent="0.25">
      <c r="A17" s="29">
        <v>3</v>
      </c>
      <c r="B17" s="32" t="s">
        <v>93</v>
      </c>
      <c r="C17" s="31">
        <f t="shared" ref="C17:C28" si="0">E17</f>
        <v>10896</v>
      </c>
      <c r="D17" s="33"/>
      <c r="E17" s="31">
        <v>10896</v>
      </c>
      <c r="F17" s="17"/>
    </row>
    <row r="18" spans="1:18" s="18" customFormat="1" ht="20.45" customHeight="1" x14ac:dyDescent="0.25">
      <c r="A18" s="29">
        <v>4</v>
      </c>
      <c r="B18" s="32" t="s">
        <v>18</v>
      </c>
      <c r="C18" s="31">
        <f t="shared" ref="C18" si="1">E18</f>
        <v>6011</v>
      </c>
      <c r="D18" s="33"/>
      <c r="E18" s="31">
        <v>6011</v>
      </c>
    </row>
    <row r="19" spans="1:18" s="18" customFormat="1" ht="21" customHeight="1" x14ac:dyDescent="0.25">
      <c r="A19" s="29">
        <v>5</v>
      </c>
      <c r="B19" s="32" t="s">
        <v>12</v>
      </c>
      <c r="C19" s="31">
        <f t="shared" si="0"/>
        <v>3977</v>
      </c>
      <c r="D19" s="33"/>
      <c r="E19" s="31">
        <v>3977</v>
      </c>
      <c r="F19" s="17"/>
    </row>
    <row r="20" spans="1:18" s="18" customFormat="1" ht="21" customHeight="1" x14ac:dyDescent="0.25">
      <c r="A20" s="29">
        <v>6</v>
      </c>
      <c r="B20" s="32" t="s">
        <v>94</v>
      </c>
      <c r="C20" s="31">
        <f t="shared" si="0"/>
        <v>967</v>
      </c>
      <c r="D20" s="33"/>
      <c r="E20" s="31">
        <v>967</v>
      </c>
      <c r="F20" s="17"/>
    </row>
    <row r="21" spans="1:18" s="18" customFormat="1" ht="21" customHeight="1" x14ac:dyDescent="0.25">
      <c r="A21" s="29">
        <v>7</v>
      </c>
      <c r="B21" s="32" t="s">
        <v>13</v>
      </c>
      <c r="C21" s="31">
        <f t="shared" si="0"/>
        <v>388</v>
      </c>
      <c r="D21" s="33"/>
      <c r="E21" s="31">
        <v>388</v>
      </c>
    </row>
    <row r="22" spans="1:18" s="18" customFormat="1" ht="21" customHeight="1" x14ac:dyDescent="0.25">
      <c r="A22" s="29">
        <v>8</v>
      </c>
      <c r="B22" s="32" t="s">
        <v>14</v>
      </c>
      <c r="C22" s="31">
        <f t="shared" si="0"/>
        <v>1975</v>
      </c>
      <c r="D22" s="33"/>
      <c r="E22" s="31">
        <v>1975</v>
      </c>
    </row>
    <row r="23" spans="1:18" s="18" customFormat="1" ht="21" customHeight="1" x14ac:dyDescent="0.25">
      <c r="A23" s="29">
        <v>9</v>
      </c>
      <c r="B23" s="32" t="s">
        <v>15</v>
      </c>
      <c r="C23" s="31">
        <f t="shared" si="0"/>
        <v>15898</v>
      </c>
      <c r="D23" s="33"/>
      <c r="E23" s="31">
        <v>15898</v>
      </c>
      <c r="G23" s="19"/>
    </row>
    <row r="24" spans="1:18" s="18" customFormat="1" ht="38.450000000000003" customHeight="1" x14ac:dyDescent="0.25">
      <c r="A24" s="29">
        <v>10</v>
      </c>
      <c r="B24" s="34" t="s">
        <v>19</v>
      </c>
      <c r="C24" s="31">
        <f t="shared" si="0"/>
        <v>64958</v>
      </c>
      <c r="D24" s="33"/>
      <c r="E24" s="31">
        <v>64958</v>
      </c>
    </row>
    <row r="25" spans="1:18" s="18" customFormat="1" ht="20.45" customHeight="1" x14ac:dyDescent="0.25">
      <c r="A25" s="29">
        <v>11</v>
      </c>
      <c r="B25" s="32" t="s">
        <v>16</v>
      </c>
      <c r="C25" s="31">
        <f t="shared" si="0"/>
        <v>37167</v>
      </c>
      <c r="D25" s="33"/>
      <c r="E25" s="31">
        <v>37167</v>
      </c>
    </row>
    <row r="26" spans="1:18" s="18" customFormat="1" ht="20.45" customHeight="1" x14ac:dyDescent="0.25">
      <c r="A26" s="29">
        <v>12</v>
      </c>
      <c r="B26" s="32" t="s">
        <v>17</v>
      </c>
      <c r="C26" s="31">
        <f t="shared" si="0"/>
        <v>1258</v>
      </c>
      <c r="D26" s="33"/>
      <c r="E26" s="31">
        <v>1258</v>
      </c>
    </row>
    <row r="27" spans="1:18" s="78" customFormat="1" ht="20.45" customHeight="1" x14ac:dyDescent="0.2">
      <c r="A27" s="26">
        <v>13</v>
      </c>
      <c r="B27" s="77" t="s">
        <v>6</v>
      </c>
      <c r="C27" s="31">
        <f t="shared" si="0"/>
        <v>4350</v>
      </c>
      <c r="D27" s="33"/>
      <c r="E27" s="31">
        <v>4350</v>
      </c>
    </row>
    <row r="28" spans="1:18" s="56" customFormat="1" ht="21.75" customHeight="1" x14ac:dyDescent="0.3">
      <c r="A28" s="79" t="s">
        <v>97</v>
      </c>
      <c r="B28" s="80" t="s">
        <v>95</v>
      </c>
      <c r="C28" s="35">
        <f t="shared" si="0"/>
        <v>6423</v>
      </c>
      <c r="D28" s="75"/>
      <c r="E28" s="35">
        <v>6423</v>
      </c>
      <c r="O28" s="102"/>
      <c r="P28" s="102"/>
      <c r="Q28" s="102"/>
      <c r="R28" s="102"/>
    </row>
    <row r="29" spans="1:18" x14ac:dyDescent="0.3">
      <c r="D29" s="103"/>
      <c r="E29" s="103"/>
      <c r="L29" s="6"/>
      <c r="O29" s="92"/>
      <c r="P29" s="92"/>
      <c r="Q29" s="92"/>
      <c r="R29" s="92"/>
    </row>
    <row r="30" spans="1:18" x14ac:dyDescent="0.3">
      <c r="A30" s="6"/>
      <c r="B30" s="20"/>
      <c r="D30" s="92"/>
      <c r="E30" s="92"/>
      <c r="O30" s="92"/>
      <c r="P30" s="92"/>
      <c r="Q30" s="92"/>
      <c r="R30" s="92"/>
    </row>
    <row r="31" spans="1:18" x14ac:dyDescent="0.3">
      <c r="D31" s="92"/>
      <c r="E31" s="92"/>
      <c r="F31" s="10"/>
      <c r="O31" s="1"/>
      <c r="P31" s="1"/>
      <c r="Q31" s="1"/>
      <c r="R31" s="1"/>
    </row>
    <row r="32" spans="1:18" x14ac:dyDescent="0.3">
      <c r="E32" s="1"/>
      <c r="F32" s="1"/>
      <c r="M32" s="7"/>
      <c r="N32" s="7"/>
      <c r="O32" s="8"/>
      <c r="P32" s="8"/>
      <c r="Q32" s="8"/>
      <c r="R32" s="9"/>
    </row>
    <row r="33" spans="1:18" x14ac:dyDescent="0.3">
      <c r="C33" s="7"/>
      <c r="D33" s="7"/>
      <c r="E33" s="8"/>
      <c r="F33" s="9"/>
      <c r="O33" s="1"/>
      <c r="P33" s="1"/>
      <c r="Q33" s="1"/>
      <c r="R33" s="1"/>
    </row>
    <row r="34" spans="1:18" x14ac:dyDescent="0.3">
      <c r="E34" s="1"/>
      <c r="F34" s="1"/>
      <c r="O34" s="1"/>
      <c r="P34" s="1"/>
      <c r="Q34" s="1"/>
      <c r="R34" s="1"/>
    </row>
    <row r="35" spans="1:18" x14ac:dyDescent="0.3">
      <c r="E35" s="1"/>
      <c r="F35" s="1"/>
      <c r="L35" s="10"/>
      <c r="O35" s="92"/>
      <c r="P35" s="92"/>
      <c r="Q35" s="92"/>
      <c r="R35" s="92"/>
    </row>
    <row r="36" spans="1:18" x14ac:dyDescent="0.3">
      <c r="A36" s="10"/>
      <c r="B36" s="21"/>
      <c r="C36" s="1"/>
      <c r="D36" s="92"/>
      <c r="E36" s="92"/>
      <c r="F36" s="10"/>
    </row>
  </sheetData>
  <mergeCells count="21">
    <mergeCell ref="O35:R35"/>
    <mergeCell ref="D36:E36"/>
    <mergeCell ref="O28:R28"/>
    <mergeCell ref="D29:E29"/>
    <mergeCell ref="O29:R29"/>
    <mergeCell ref="D30:E30"/>
    <mergeCell ref="O30:R30"/>
    <mergeCell ref="D31:E31"/>
    <mergeCell ref="A8:A11"/>
    <mergeCell ref="B8:B11"/>
    <mergeCell ref="C8:E8"/>
    <mergeCell ref="C9:C11"/>
    <mergeCell ref="D9:D11"/>
    <mergeCell ref="E9:E11"/>
    <mergeCell ref="D7:E7"/>
    <mergeCell ref="A1:B1"/>
    <mergeCell ref="D1:E1"/>
    <mergeCell ref="A2:B2"/>
    <mergeCell ref="A4:E4"/>
    <mergeCell ref="A6:E6"/>
    <mergeCell ref="A5:E5"/>
  </mergeCells>
  <pageMargins left="0.71" right="0.45" top="0.6692913385826772" bottom="0.7480314960629921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Cân đối</vt:lpstr>
      <vt:lpstr>DT thu</vt:lpstr>
      <vt:lpstr>DT chi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2025-10-25T10:35:01Z</cp:lastPrinted>
  <dcterms:created xsi:type="dcterms:W3CDTF">2018-01-29T02:25:40Z</dcterms:created>
  <dcterms:modified xsi:type="dcterms:W3CDTF">2025-10-27T10:03:22Z</dcterms:modified>
</cp:coreProperties>
</file>