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1. CÁC KỲ HỌP HĐND KHÓA II 2026 - 2031\5. KỲ HỌP THỨ 5 - HỌP CHUYÊN ĐỀ 9 - 2026\"/>
    </mc:Choice>
  </mc:AlternateContent>
  <xr:revisionPtr revIDLastSave="0" documentId="13_ncr:1_{D079BE56-66C2-41A7-B928-E4BBDFA4858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L1- điều chỉnh" sheetId="16" r:id="rId1"/>
  </sheets>
  <definedNames>
    <definedName name="_xlnm.Print_Area" localSheetId="0">'PL1- điều chỉnh'!$A$1:$N$29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8" i="16" l="1"/>
  <c r="E18" i="16"/>
  <c r="F18" i="16"/>
  <c r="G18" i="16"/>
  <c r="H18" i="16"/>
  <c r="I18" i="16"/>
  <c r="J18" i="16"/>
  <c r="K18" i="16"/>
  <c r="D18" i="16"/>
  <c r="M29" i="16" l="1"/>
  <c r="L28" i="16"/>
  <c r="N28" i="16" s="1"/>
  <c r="M27" i="16"/>
  <c r="L27" i="16"/>
  <c r="M26" i="16"/>
  <c r="L26" i="16"/>
  <c r="L25" i="16"/>
  <c r="M24" i="16"/>
  <c r="L24" i="16"/>
  <c r="M23" i="16"/>
  <c r="L23" i="16"/>
  <c r="L22" i="16"/>
  <c r="L21" i="16"/>
  <c r="M19" i="16"/>
  <c r="L19" i="16"/>
  <c r="M17" i="16"/>
  <c r="L17" i="16"/>
  <c r="M16" i="16"/>
  <c r="L16" i="16"/>
  <c r="M15" i="16"/>
  <c r="L15" i="16"/>
  <c r="M14" i="16"/>
  <c r="L14" i="16"/>
  <c r="M13" i="16"/>
  <c r="L13" i="16"/>
  <c r="M12" i="16"/>
  <c r="L12" i="16"/>
  <c r="M11" i="16"/>
  <c r="L11" i="16"/>
  <c r="K10" i="16"/>
  <c r="K9" i="16" s="1"/>
  <c r="J10" i="16"/>
  <c r="J9" i="16" s="1"/>
  <c r="I10" i="16"/>
  <c r="I9" i="16" s="1"/>
  <c r="H10" i="16"/>
  <c r="H9" i="16" s="1"/>
  <c r="F10" i="16"/>
  <c r="F9" i="16" s="1"/>
  <c r="E10" i="16"/>
  <c r="E9" i="16" s="1"/>
  <c r="D10" i="16"/>
  <c r="D9" i="16" s="1"/>
  <c r="N27" i="16" l="1"/>
  <c r="N11" i="16"/>
  <c r="N15" i="16"/>
  <c r="N19" i="16"/>
  <c r="N24" i="16"/>
  <c r="N16" i="16"/>
  <c r="M10" i="16"/>
  <c r="N13" i="16"/>
  <c r="N14" i="16"/>
  <c r="N23" i="16"/>
  <c r="G10" i="16"/>
  <c r="G9" i="16" s="1"/>
  <c r="M21" i="16"/>
  <c r="N21" i="16" s="1"/>
  <c r="N17" i="16"/>
  <c r="N12" i="16"/>
  <c r="N26" i="16"/>
  <c r="L10" i="16"/>
  <c r="L20" i="16"/>
  <c r="L18" i="16" s="1"/>
  <c r="L9" i="16" s="1"/>
  <c r="M25" i="16"/>
  <c r="N25" i="16" s="1"/>
  <c r="M22" i="16"/>
  <c r="N22" i="16" s="1"/>
  <c r="L29" i="16"/>
  <c r="N10" i="16" l="1"/>
  <c r="N29" i="16"/>
  <c r="M20" i="16"/>
  <c r="M18" i="16" s="1"/>
  <c r="M9" i="16" s="1"/>
  <c r="N20" i="16" l="1"/>
  <c r="N18" i="16" s="1"/>
  <c r="N9" i="16" s="1"/>
</calcChain>
</file>

<file path=xl/sharedStrings.xml><?xml version="1.0" encoding="utf-8"?>
<sst xmlns="http://schemas.openxmlformats.org/spreadsheetml/2006/main" count="63" uniqueCount="52">
  <si>
    <t>ĐVT: đồng</t>
  </si>
  <si>
    <t>TT</t>
  </si>
  <si>
    <t>Tổng cộng</t>
  </si>
  <si>
    <t>Hệ thống điện chiếu sáng đô thị phường Chí Linh</t>
  </si>
  <si>
    <t>PHỤ LỤC</t>
  </si>
  <si>
    <t>Quy hoạch tổng mặt bằng trường tiểu học Phả Lại</t>
  </si>
  <si>
    <t>Quy hoạch tổng mặt bằng trường mầm non Phả Lại địa điểm mới</t>
  </si>
  <si>
    <t>Quy hoạch tổng mặt bằng trường tiểu học Cổ Thành</t>
  </si>
  <si>
    <t>Quy hoạch tổng mặt bằng trạm y tế Chí Linh 1</t>
  </si>
  <si>
    <t>Mở rộng trụ sở làm việc 2 tầng</t>
  </si>
  <si>
    <t>I</t>
  </si>
  <si>
    <t>Trả Nợ XDCB</t>
  </si>
  <si>
    <t>Hạ tầng kỹ thuật khu dân cư mới thôn Chí Linh - xã Nhân Huệ, thành phố Chí Linh</t>
  </si>
  <si>
    <t>Hạ tầng kỹ thuật khu dân cư mới thôn Chí Linh 1 - xã Nhân Huệ, thị xã Chí Linh</t>
  </si>
  <si>
    <t>Nâng cấp trục đường từ UBND xã Nhân Huệ đến cổng trường THCS Nhân Huệ</t>
  </si>
  <si>
    <t>Cải tạo, nâng cấp đường giao thông thôn Chí Linh 1, xã Nhân Huệ, thành phố Chí Linh; Hạng mục: mặt đường BTXM</t>
  </si>
  <si>
    <t>Trồng cây xanh bãi rác phường Cổ Thành</t>
  </si>
  <si>
    <t>II</t>
  </si>
  <si>
    <t>Cải tạo, nâng cấp nghĩa trang liệt sỹ</t>
  </si>
  <si>
    <t>Nâng cấp nền sân trường Tiểu học Nhân Huệ, xã Nhân Huệ, thị xã Chí Linh</t>
  </si>
  <si>
    <t>Tổng mức đầu tư</t>
  </si>
  <si>
    <t>Xây dựng nhà đa năng trường THCS Phả Lại</t>
  </si>
  <si>
    <t>Cải tạo, sửa chữa nghĩa trang liệt sỹ Phả Lại, phường Chí Linh</t>
  </si>
  <si>
    <t>Cải tạo, sửa chữa trụ sở công an phường Chí Linh</t>
  </si>
  <si>
    <t>Cải tạo, nâng cấp đường giao thông từ Tổ dân phố Tu Ninh đi Thành lập, phường Chí Linh, thành phố Chí Linh</t>
  </si>
  <si>
    <t>Tăng</t>
  </si>
  <si>
    <t>Giảm</t>
  </si>
  <si>
    <t>Tên dự án</t>
  </si>
  <si>
    <t>Ngành kinh tế (loại, khoản)</t>
  </si>
  <si>
    <t>Điều chỉnh kế hoạch vốn</t>
  </si>
  <si>
    <t>Kế hoạch vốn sau điều chỉnh</t>
  </si>
  <si>
    <t>NS địa phương</t>
  </si>
  <si>
    <t>NS bổ sung TP</t>
  </si>
  <si>
    <t>Ngân sách địa phương</t>
  </si>
  <si>
    <t>Ngân sách thành phố bổ sung</t>
  </si>
  <si>
    <t xml:space="preserve">Tăng </t>
  </si>
  <si>
    <t>072</t>
  </si>
  <si>
    <t>278</t>
  </si>
  <si>
    <t>292</t>
  </si>
  <si>
    <t>341</t>
  </si>
  <si>
    <t>371</t>
  </si>
  <si>
    <t>041</t>
  </si>
  <si>
    <t>071</t>
  </si>
  <si>
    <t>073</t>
  </si>
  <si>
    <t>139</t>
  </si>
  <si>
    <t>312</t>
  </si>
  <si>
    <t>Cải tạo, sửa chữa Trạm y tế Chí Linh 2</t>
  </si>
  <si>
    <t>Số kế hoạch vốn đã bố trí</t>
  </si>
  <si>
    <t xml:space="preserve">  ĐIỀU CHỈNH KẾ HOẠCH ĐẦU TƯ CÔNG  PHƯỜNG CHÍ LINH NĂM 2026 (LẦN 2)</t>
  </si>
  <si>
    <t>TỔNG CỘNG (I+II)</t>
  </si>
  <si>
    <t>Công trình khởi công mới năm 2026</t>
  </si>
  <si>
    <t>(Kèm theo Nghị quyết số 27/NQ-HĐND ngày 21/9/2026 của Hội đồng nhân dân phường Chí Linh)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</si>
</sst>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2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3" fillId="2" borderId="0" xfId="3" applyFont="1" applyFill="1" applyAlignment="1">
      <alignment vertical="center"/>
    </xf>
    <xf numFmtId="0" fontId="3" fillId="2" borderId="0" xfId="3" applyFont="1" applyFill="1" applyAlignment="1">
      <alignment vertical="center" wrapText="1"/>
    </xf>
    <xf numFmtId="164" fontId="3" fillId="2" borderId="0" xfId="4" applyNumberFormat="1" applyFont="1" applyFill="1" applyAlignment="1">
      <alignment vertical="center"/>
    </xf>
    <xf numFmtId="0" fontId="5" fillId="2" borderId="0" xfId="3" applyFont="1" applyFill="1" applyAlignment="1">
      <alignment vertical="center"/>
    </xf>
    <xf numFmtId="164" fontId="3" fillId="2" borderId="1" xfId="1" applyNumberFormat="1" applyFont="1" applyFill="1" applyBorder="1" applyAlignment="1">
      <alignment vertical="center"/>
    </xf>
    <xf numFmtId="0" fontId="3" fillId="2" borderId="1" xfId="3" applyFont="1" applyFill="1" applyBorder="1" applyAlignment="1">
      <alignment horizontal="center" vertical="center"/>
    </xf>
    <xf numFmtId="0" fontId="3" fillId="2" borderId="0" xfId="3" applyFont="1" applyFill="1" applyAlignment="1">
      <alignment horizontal="right" vertical="center"/>
    </xf>
    <xf numFmtId="0" fontId="3" fillId="2" borderId="1" xfId="3" applyFont="1" applyFill="1" applyBorder="1" applyAlignment="1">
      <alignment horizontal="left" vertical="center" wrapText="1"/>
    </xf>
    <xf numFmtId="164" fontId="3" fillId="2" borderId="1" xfId="4" applyNumberFormat="1" applyFont="1" applyFill="1" applyBorder="1" applyAlignment="1">
      <alignment vertical="center" wrapText="1"/>
    </xf>
    <xf numFmtId="164" fontId="3" fillId="2" borderId="1" xfId="4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164" fontId="8" fillId="2" borderId="1" xfId="1" applyNumberFormat="1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justify" vertical="center" wrapText="1"/>
    </xf>
    <xf numFmtId="164" fontId="3" fillId="2" borderId="1" xfId="1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1" applyNumberFormat="1" applyFont="1" applyFill="1" applyBorder="1" applyAlignment="1">
      <alignment horizontal="left" vertical="center" wrapText="1"/>
    </xf>
    <xf numFmtId="164" fontId="3" fillId="2" borderId="0" xfId="3" applyNumberFormat="1" applyFont="1" applyFill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vertical="center"/>
    </xf>
    <xf numFmtId="0" fontId="5" fillId="2" borderId="0" xfId="3" applyFont="1" applyFill="1" applyAlignment="1">
      <alignment horizontal="center" vertical="center" wrapText="1"/>
    </xf>
    <xf numFmtId="0" fontId="7" fillId="2" borderId="2" xfId="3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9" fillId="2" borderId="0" xfId="3" applyFont="1" applyFill="1" applyAlignment="1">
      <alignment horizontal="center" vertical="center"/>
    </xf>
    <xf numFmtId="0" fontId="10" fillId="2" borderId="0" xfId="3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/>
    </xf>
  </cellXfs>
  <cellStyles count="6">
    <cellStyle name="Bình thường" xfId="0" builtinId="0"/>
    <cellStyle name="Comma 2" xfId="4" xr:uid="{00000000-0005-0000-0000-000001000000}"/>
    <cellStyle name="Comma 3" xfId="5" xr:uid="{00000000-0005-0000-0000-000002000000}"/>
    <cellStyle name="Dấu phẩy" xfId="1" builtinId="3"/>
    <cellStyle name="Normal 193" xfId="2" xr:uid="{00000000-0005-0000-0000-000004000000}"/>
    <cellStyle name="Normal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"/>
  <sheetViews>
    <sheetView tabSelected="1" zoomScale="70" zoomScaleNormal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A4" sqref="A4:N4"/>
    </sheetView>
  </sheetViews>
  <sheetFormatPr defaultColWidth="9.453125" defaultRowHeight="15.5" x14ac:dyDescent="0.35"/>
  <cols>
    <col min="1" max="1" width="7.54296875" style="1" customWidth="1"/>
    <col min="2" max="2" width="55.54296875" style="2" customWidth="1"/>
    <col min="3" max="3" width="14.6328125" style="2" customWidth="1"/>
    <col min="4" max="4" width="17.453125" style="3" customWidth="1"/>
    <col min="5" max="5" width="17.54296875" style="1" customWidth="1"/>
    <col min="6" max="6" width="18.6328125" style="4" customWidth="1"/>
    <col min="7" max="7" width="17.6328125" style="4" customWidth="1"/>
    <col min="8" max="8" width="15.90625" style="1" customWidth="1"/>
    <col min="9" max="11" width="16.36328125" style="1" bestFit="1" customWidth="1"/>
    <col min="12" max="12" width="16.6328125" style="1" bestFit="1" customWidth="1"/>
    <col min="13" max="14" width="17.54296875" style="1" bestFit="1" customWidth="1"/>
    <col min="15" max="16384" width="9.453125" style="1"/>
  </cols>
  <sheetData>
    <row r="1" spans="1:16" x14ac:dyDescent="0.35">
      <c r="A1" s="27"/>
      <c r="B1" s="27"/>
      <c r="C1" s="4"/>
      <c r="D1" s="4"/>
      <c r="E1" s="4"/>
    </row>
    <row r="2" spans="1:16" ht="17.5" x14ac:dyDescent="0.35">
      <c r="A2" s="33" t="s">
        <v>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6" ht="17.5" x14ac:dyDescent="0.35">
      <c r="A3" s="33" t="s">
        <v>48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6" ht="18" x14ac:dyDescent="0.35">
      <c r="A4" s="32" t="s">
        <v>51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6" x14ac:dyDescent="0.35">
      <c r="G5" s="7"/>
      <c r="M5" s="28" t="s">
        <v>0</v>
      </c>
      <c r="N5" s="28"/>
    </row>
    <row r="6" spans="1:16" ht="20.25" customHeight="1" x14ac:dyDescent="0.35">
      <c r="A6" s="29" t="s">
        <v>1</v>
      </c>
      <c r="B6" s="29" t="s">
        <v>27</v>
      </c>
      <c r="C6" s="29" t="s">
        <v>28</v>
      </c>
      <c r="D6" s="29" t="s">
        <v>20</v>
      </c>
      <c r="E6" s="29" t="s">
        <v>47</v>
      </c>
      <c r="F6" s="29"/>
      <c r="G6" s="29"/>
      <c r="H6" s="30" t="s">
        <v>29</v>
      </c>
      <c r="I6" s="30"/>
      <c r="J6" s="30"/>
      <c r="K6" s="31"/>
      <c r="L6" s="34" t="s">
        <v>30</v>
      </c>
      <c r="M6" s="34"/>
      <c r="N6" s="35"/>
    </row>
    <row r="7" spans="1:16" ht="25.5" customHeight="1" x14ac:dyDescent="0.35">
      <c r="A7" s="29"/>
      <c r="B7" s="29"/>
      <c r="C7" s="29"/>
      <c r="D7" s="29"/>
      <c r="E7" s="29" t="s">
        <v>31</v>
      </c>
      <c r="F7" s="29" t="s">
        <v>32</v>
      </c>
      <c r="G7" s="29" t="s">
        <v>2</v>
      </c>
      <c r="H7" s="36" t="s">
        <v>33</v>
      </c>
      <c r="I7" s="36"/>
      <c r="J7" s="36" t="s">
        <v>34</v>
      </c>
      <c r="K7" s="36"/>
      <c r="L7" s="29" t="s">
        <v>31</v>
      </c>
      <c r="M7" s="29" t="s">
        <v>32</v>
      </c>
      <c r="N7" s="29" t="s">
        <v>2</v>
      </c>
    </row>
    <row r="8" spans="1:16" ht="25.5" customHeight="1" x14ac:dyDescent="0.35">
      <c r="A8" s="29"/>
      <c r="B8" s="29"/>
      <c r="C8" s="29"/>
      <c r="D8" s="29"/>
      <c r="E8" s="29"/>
      <c r="F8" s="29"/>
      <c r="G8" s="29"/>
      <c r="H8" s="25" t="s">
        <v>25</v>
      </c>
      <c r="I8" s="25" t="s">
        <v>26</v>
      </c>
      <c r="J8" s="25" t="s">
        <v>35</v>
      </c>
      <c r="K8" s="25" t="s">
        <v>26</v>
      </c>
      <c r="L8" s="29"/>
      <c r="M8" s="29"/>
      <c r="N8" s="29"/>
    </row>
    <row r="9" spans="1:16" ht="24" customHeight="1" x14ac:dyDescent="0.35">
      <c r="A9" s="29" t="s">
        <v>49</v>
      </c>
      <c r="B9" s="29"/>
      <c r="C9" s="11"/>
      <c r="D9" s="12">
        <f>D10+D18</f>
        <v>71965342000</v>
      </c>
      <c r="E9" s="12">
        <f t="shared" ref="E9:N9" si="0">E10+E18</f>
        <v>2780000000</v>
      </c>
      <c r="F9" s="12">
        <f t="shared" si="0"/>
        <v>28905283000</v>
      </c>
      <c r="G9" s="12">
        <f t="shared" si="0"/>
        <v>31685283000</v>
      </c>
      <c r="H9" s="12">
        <f t="shared" si="0"/>
        <v>0</v>
      </c>
      <c r="I9" s="12">
        <f t="shared" si="0"/>
        <v>0</v>
      </c>
      <c r="J9" s="12">
        <f t="shared" si="0"/>
        <v>1784978350</v>
      </c>
      <c r="K9" s="12">
        <f t="shared" si="0"/>
        <v>1784978350</v>
      </c>
      <c r="L9" s="12">
        <f t="shared" si="0"/>
        <v>2780000000</v>
      </c>
      <c r="M9" s="12">
        <f>M10+M18</f>
        <v>28905283000</v>
      </c>
      <c r="N9" s="12">
        <f t="shared" si="0"/>
        <v>31685283000</v>
      </c>
      <c r="P9" s="24"/>
    </row>
    <row r="10" spans="1:16" ht="22.25" customHeight="1" x14ac:dyDescent="0.35">
      <c r="A10" s="13" t="s">
        <v>10</v>
      </c>
      <c r="B10" s="14" t="s">
        <v>11</v>
      </c>
      <c r="C10" s="14"/>
      <c r="D10" s="15">
        <f>SUM(D11:D17)</f>
        <v>15052304000</v>
      </c>
      <c r="E10" s="15">
        <f t="shared" ref="E10:N10" si="1">SUM(E11:E17)</f>
        <v>0</v>
      </c>
      <c r="F10" s="15">
        <f t="shared" si="1"/>
        <v>566802273</v>
      </c>
      <c r="G10" s="15">
        <f t="shared" si="1"/>
        <v>566802273</v>
      </c>
      <c r="H10" s="15">
        <f t="shared" si="1"/>
        <v>0</v>
      </c>
      <c r="I10" s="15">
        <f t="shared" si="1"/>
        <v>0</v>
      </c>
      <c r="J10" s="15">
        <f t="shared" si="1"/>
        <v>0</v>
      </c>
      <c r="K10" s="15">
        <f t="shared" si="1"/>
        <v>269978350</v>
      </c>
      <c r="L10" s="15">
        <f t="shared" si="1"/>
        <v>0</v>
      </c>
      <c r="M10" s="15">
        <f t="shared" si="1"/>
        <v>296823923</v>
      </c>
      <c r="N10" s="15">
        <f t="shared" si="1"/>
        <v>296823923</v>
      </c>
      <c r="P10" s="24"/>
    </row>
    <row r="11" spans="1:16" ht="35" customHeight="1" x14ac:dyDescent="0.35">
      <c r="A11" s="16">
        <v>1</v>
      </c>
      <c r="B11" s="17" t="s">
        <v>19</v>
      </c>
      <c r="C11" s="18" t="s">
        <v>36</v>
      </c>
      <c r="D11" s="19">
        <v>675831000</v>
      </c>
      <c r="E11" s="23">
        <v>0</v>
      </c>
      <c r="F11" s="20">
        <v>128529350</v>
      </c>
      <c r="G11" s="20">
        <v>128529350</v>
      </c>
      <c r="H11" s="5"/>
      <c r="I11" s="5"/>
      <c r="J11" s="5"/>
      <c r="K11" s="5">
        <v>128529350</v>
      </c>
      <c r="L11" s="26">
        <f t="shared" ref="L11:L17" si="2">+E11+H11-I11</f>
        <v>0</v>
      </c>
      <c r="M11" s="26">
        <f t="shared" ref="M11:M17" si="3">+F11+J11-K11</f>
        <v>0</v>
      </c>
      <c r="N11" s="26">
        <f>+L11+M11</f>
        <v>0</v>
      </c>
      <c r="P11" s="24"/>
    </row>
    <row r="12" spans="1:16" ht="35" customHeight="1" x14ac:dyDescent="0.35">
      <c r="A12" s="16">
        <v>2</v>
      </c>
      <c r="B12" s="17" t="s">
        <v>16</v>
      </c>
      <c r="C12" s="18" t="s">
        <v>37</v>
      </c>
      <c r="D12" s="20">
        <v>349932000</v>
      </c>
      <c r="E12" s="23">
        <v>0</v>
      </c>
      <c r="F12" s="20">
        <v>123212250</v>
      </c>
      <c r="G12" s="20">
        <v>123212250</v>
      </c>
      <c r="H12" s="5"/>
      <c r="I12" s="5"/>
      <c r="J12" s="5"/>
      <c r="K12" s="5">
        <v>2445000</v>
      </c>
      <c r="L12" s="26">
        <f t="shared" si="2"/>
        <v>0</v>
      </c>
      <c r="M12" s="26">
        <f t="shared" si="3"/>
        <v>120767250</v>
      </c>
      <c r="N12" s="26">
        <f t="shared" ref="N12:N29" si="4">+L12+M12</f>
        <v>120767250</v>
      </c>
      <c r="P12" s="24"/>
    </row>
    <row r="13" spans="1:16" ht="35" customHeight="1" x14ac:dyDescent="0.35">
      <c r="A13" s="16">
        <v>3</v>
      </c>
      <c r="B13" s="17" t="s">
        <v>14</v>
      </c>
      <c r="C13" s="18" t="s">
        <v>38</v>
      </c>
      <c r="D13" s="19">
        <v>1175664000</v>
      </c>
      <c r="E13" s="23">
        <v>0</v>
      </c>
      <c r="F13" s="20">
        <v>11821000</v>
      </c>
      <c r="G13" s="20">
        <v>11821000</v>
      </c>
      <c r="H13" s="5"/>
      <c r="I13" s="5"/>
      <c r="J13" s="5"/>
      <c r="K13" s="5">
        <v>11821000</v>
      </c>
      <c r="L13" s="26">
        <f t="shared" si="2"/>
        <v>0</v>
      </c>
      <c r="M13" s="26">
        <f t="shared" si="3"/>
        <v>0</v>
      </c>
      <c r="N13" s="26">
        <f t="shared" si="4"/>
        <v>0</v>
      </c>
      <c r="P13" s="24"/>
    </row>
    <row r="14" spans="1:16" ht="47.25" customHeight="1" x14ac:dyDescent="0.35">
      <c r="A14" s="16">
        <v>4</v>
      </c>
      <c r="B14" s="17" t="s">
        <v>15</v>
      </c>
      <c r="C14" s="18" t="s">
        <v>38</v>
      </c>
      <c r="D14" s="20">
        <v>503425000</v>
      </c>
      <c r="E14" s="23">
        <v>0</v>
      </c>
      <c r="F14" s="20">
        <v>90188000</v>
      </c>
      <c r="G14" s="20">
        <v>90188000</v>
      </c>
      <c r="H14" s="5"/>
      <c r="I14" s="5"/>
      <c r="J14" s="5"/>
      <c r="K14" s="5">
        <v>90188000</v>
      </c>
      <c r="L14" s="26">
        <f t="shared" si="2"/>
        <v>0</v>
      </c>
      <c r="M14" s="26">
        <f t="shared" si="3"/>
        <v>0</v>
      </c>
      <c r="N14" s="26">
        <f t="shared" si="4"/>
        <v>0</v>
      </c>
      <c r="P14" s="24"/>
    </row>
    <row r="15" spans="1:16" ht="36" customHeight="1" x14ac:dyDescent="0.35">
      <c r="A15" s="16">
        <v>5</v>
      </c>
      <c r="B15" s="17" t="s">
        <v>12</v>
      </c>
      <c r="C15" s="18" t="s">
        <v>39</v>
      </c>
      <c r="D15" s="19">
        <v>3074498000</v>
      </c>
      <c r="E15" s="23">
        <v>0</v>
      </c>
      <c r="F15" s="20">
        <v>91951000</v>
      </c>
      <c r="G15" s="20">
        <v>91951000</v>
      </c>
      <c r="H15" s="5"/>
      <c r="I15" s="5"/>
      <c r="J15" s="5"/>
      <c r="K15" s="5"/>
      <c r="L15" s="26">
        <f t="shared" si="2"/>
        <v>0</v>
      </c>
      <c r="M15" s="26">
        <f t="shared" si="3"/>
        <v>91951000</v>
      </c>
      <c r="N15" s="26">
        <f t="shared" si="4"/>
        <v>91951000</v>
      </c>
      <c r="P15" s="24"/>
    </row>
    <row r="16" spans="1:16" ht="34.5" customHeight="1" x14ac:dyDescent="0.35">
      <c r="A16" s="16">
        <v>6</v>
      </c>
      <c r="B16" s="17" t="s">
        <v>13</v>
      </c>
      <c r="C16" s="18" t="s">
        <v>39</v>
      </c>
      <c r="D16" s="19">
        <v>4348018000</v>
      </c>
      <c r="E16" s="23">
        <v>0</v>
      </c>
      <c r="F16" s="20">
        <v>36995000</v>
      </c>
      <c r="G16" s="20">
        <v>36995000</v>
      </c>
      <c r="H16" s="5"/>
      <c r="I16" s="5"/>
      <c r="J16" s="5"/>
      <c r="K16" s="5">
        <v>36995000</v>
      </c>
      <c r="L16" s="26">
        <f t="shared" si="2"/>
        <v>0</v>
      </c>
      <c r="M16" s="26">
        <f t="shared" si="3"/>
        <v>0</v>
      </c>
      <c r="N16" s="26">
        <f t="shared" si="4"/>
        <v>0</v>
      </c>
      <c r="P16" s="24"/>
    </row>
    <row r="17" spans="1:16" ht="20.399999999999999" customHeight="1" x14ac:dyDescent="0.35">
      <c r="A17" s="16">
        <v>7</v>
      </c>
      <c r="B17" s="17" t="s">
        <v>18</v>
      </c>
      <c r="C17" s="18" t="s">
        <v>40</v>
      </c>
      <c r="D17" s="19">
        <v>4924936000</v>
      </c>
      <c r="E17" s="23">
        <v>0</v>
      </c>
      <c r="F17" s="20">
        <v>84105673</v>
      </c>
      <c r="G17" s="20">
        <v>84105673</v>
      </c>
      <c r="H17" s="5"/>
      <c r="I17" s="5"/>
      <c r="J17" s="5"/>
      <c r="K17" s="5"/>
      <c r="L17" s="26">
        <f t="shared" si="2"/>
        <v>0</v>
      </c>
      <c r="M17" s="26">
        <f t="shared" si="3"/>
        <v>84105673</v>
      </c>
      <c r="N17" s="26">
        <f t="shared" si="4"/>
        <v>84105673</v>
      </c>
      <c r="P17" s="24"/>
    </row>
    <row r="18" spans="1:16" ht="21" customHeight="1" x14ac:dyDescent="0.35">
      <c r="A18" s="13" t="s">
        <v>17</v>
      </c>
      <c r="B18" s="14" t="s">
        <v>50</v>
      </c>
      <c r="C18" s="21"/>
      <c r="D18" s="15">
        <f>SUM(D19:D29)</f>
        <v>56913038000</v>
      </c>
      <c r="E18" s="15">
        <f t="shared" ref="E18:K18" si="5">SUM(E19:E29)</f>
        <v>2780000000</v>
      </c>
      <c r="F18" s="15">
        <f t="shared" si="5"/>
        <v>28338480727</v>
      </c>
      <c r="G18" s="15">
        <f t="shared" si="5"/>
        <v>31118480727</v>
      </c>
      <c r="H18" s="15">
        <f t="shared" si="5"/>
        <v>0</v>
      </c>
      <c r="I18" s="15">
        <f t="shared" si="5"/>
        <v>0</v>
      </c>
      <c r="J18" s="15">
        <f t="shared" si="5"/>
        <v>1784978350</v>
      </c>
      <c r="K18" s="15">
        <f t="shared" si="5"/>
        <v>1515000000</v>
      </c>
      <c r="L18" s="15">
        <f>SUM(L19:L29)</f>
        <v>2780000000</v>
      </c>
      <c r="M18" s="15">
        <f>SUM(M19:M29)</f>
        <v>28608459077</v>
      </c>
      <c r="N18" s="15">
        <f>SUM(N19:N29)</f>
        <v>31388459077</v>
      </c>
      <c r="P18" s="24"/>
    </row>
    <row r="19" spans="1:16" ht="36.65" customHeight="1" x14ac:dyDescent="0.35">
      <c r="A19" s="16">
        <v>1</v>
      </c>
      <c r="B19" s="22" t="s">
        <v>23</v>
      </c>
      <c r="C19" s="18" t="s">
        <v>41</v>
      </c>
      <c r="D19" s="19">
        <v>3763390000</v>
      </c>
      <c r="E19" s="23">
        <v>0</v>
      </c>
      <c r="F19" s="20">
        <v>3350000000</v>
      </c>
      <c r="G19" s="20">
        <v>3350000000</v>
      </c>
      <c r="H19" s="5"/>
      <c r="I19" s="5"/>
      <c r="J19" s="5"/>
      <c r="K19" s="5"/>
      <c r="L19" s="26">
        <f t="shared" ref="L19:L28" si="6">+E19+H19-I19</f>
        <v>0</v>
      </c>
      <c r="M19" s="26">
        <f t="shared" ref="M19:M27" si="7">+F19+J19-K19</f>
        <v>3350000000</v>
      </c>
      <c r="N19" s="26">
        <f t="shared" si="4"/>
        <v>3350000000</v>
      </c>
      <c r="P19" s="24"/>
    </row>
    <row r="20" spans="1:16" ht="31" x14ac:dyDescent="0.35">
      <c r="A20" s="16">
        <v>2</v>
      </c>
      <c r="B20" s="22" t="s">
        <v>6</v>
      </c>
      <c r="C20" s="18" t="s">
        <v>42</v>
      </c>
      <c r="D20" s="19">
        <v>266773000</v>
      </c>
      <c r="E20" s="23">
        <v>218368000</v>
      </c>
      <c r="F20" s="19">
        <v>0</v>
      </c>
      <c r="G20" s="19">
        <v>218368000</v>
      </c>
      <c r="H20" s="5"/>
      <c r="I20" s="5"/>
      <c r="J20" s="5"/>
      <c r="K20" s="5"/>
      <c r="L20" s="26">
        <f t="shared" si="6"/>
        <v>218368000</v>
      </c>
      <c r="M20" s="26">
        <f t="shared" si="7"/>
        <v>0</v>
      </c>
      <c r="N20" s="26">
        <f t="shared" si="4"/>
        <v>218368000</v>
      </c>
      <c r="P20" s="24"/>
    </row>
    <row r="21" spans="1:16" ht="36" customHeight="1" x14ac:dyDescent="0.35">
      <c r="A21" s="16">
        <v>3</v>
      </c>
      <c r="B21" s="22" t="s">
        <v>5</v>
      </c>
      <c r="C21" s="18" t="s">
        <v>36</v>
      </c>
      <c r="D21" s="19">
        <v>276465000</v>
      </c>
      <c r="E21" s="23">
        <v>228060000</v>
      </c>
      <c r="F21" s="19">
        <v>0</v>
      </c>
      <c r="G21" s="19">
        <v>228060000</v>
      </c>
      <c r="H21" s="5"/>
      <c r="I21" s="5"/>
      <c r="J21" s="5"/>
      <c r="K21" s="5"/>
      <c r="L21" s="26">
        <f t="shared" si="6"/>
        <v>228060000</v>
      </c>
      <c r="M21" s="26">
        <f t="shared" si="7"/>
        <v>0</v>
      </c>
      <c r="N21" s="26">
        <f t="shared" si="4"/>
        <v>228060000</v>
      </c>
      <c r="P21" s="24"/>
    </row>
    <row r="22" spans="1:16" ht="20.399999999999999" customHeight="1" x14ac:dyDescent="0.35">
      <c r="A22" s="16">
        <v>4</v>
      </c>
      <c r="B22" s="22" t="s">
        <v>7</v>
      </c>
      <c r="C22" s="18" t="s">
        <v>36</v>
      </c>
      <c r="D22" s="19">
        <v>263712000</v>
      </c>
      <c r="E22" s="23">
        <v>215307000</v>
      </c>
      <c r="F22" s="19">
        <v>0</v>
      </c>
      <c r="G22" s="19">
        <v>215307000</v>
      </c>
      <c r="H22" s="5"/>
      <c r="I22" s="5"/>
      <c r="J22" s="5"/>
      <c r="K22" s="5"/>
      <c r="L22" s="26">
        <f t="shared" si="6"/>
        <v>215307000</v>
      </c>
      <c r="M22" s="26">
        <f t="shared" si="7"/>
        <v>0</v>
      </c>
      <c r="N22" s="26">
        <f t="shared" si="4"/>
        <v>215307000</v>
      </c>
      <c r="P22" s="24"/>
    </row>
    <row r="23" spans="1:16" ht="20.399999999999999" customHeight="1" x14ac:dyDescent="0.35">
      <c r="A23" s="16">
        <v>5</v>
      </c>
      <c r="B23" s="22" t="s">
        <v>21</v>
      </c>
      <c r="C23" s="18" t="s">
        <v>43</v>
      </c>
      <c r="D23" s="23">
        <v>7248335000</v>
      </c>
      <c r="E23" s="23">
        <v>0</v>
      </c>
      <c r="F23" s="20">
        <v>6715000000</v>
      </c>
      <c r="G23" s="20">
        <v>6715000000</v>
      </c>
      <c r="H23" s="5"/>
      <c r="I23" s="5"/>
      <c r="J23" s="5"/>
      <c r="K23" s="5">
        <v>1515000000</v>
      </c>
      <c r="L23" s="26">
        <f t="shared" si="6"/>
        <v>0</v>
      </c>
      <c r="M23" s="26">
        <f t="shared" si="7"/>
        <v>5200000000</v>
      </c>
      <c r="N23" s="26">
        <f t="shared" si="4"/>
        <v>5200000000</v>
      </c>
      <c r="P23" s="24"/>
    </row>
    <row r="24" spans="1:16" ht="20.399999999999999" customHeight="1" x14ac:dyDescent="0.35">
      <c r="A24" s="16">
        <v>6</v>
      </c>
      <c r="B24" s="22" t="s">
        <v>46</v>
      </c>
      <c r="C24" s="18" t="s">
        <v>44</v>
      </c>
      <c r="D24" s="23">
        <v>2305662000</v>
      </c>
      <c r="E24" s="19">
        <v>0</v>
      </c>
      <c r="F24" s="20">
        <v>2050000000</v>
      </c>
      <c r="G24" s="20">
        <v>2050000000</v>
      </c>
      <c r="H24" s="5"/>
      <c r="I24" s="5"/>
      <c r="J24" s="5"/>
      <c r="K24" s="5"/>
      <c r="L24" s="26">
        <f t="shared" si="6"/>
        <v>0</v>
      </c>
      <c r="M24" s="26">
        <f t="shared" si="7"/>
        <v>2050000000</v>
      </c>
      <c r="N24" s="26">
        <f t="shared" si="4"/>
        <v>2050000000</v>
      </c>
      <c r="P24" s="24"/>
    </row>
    <row r="25" spans="1:16" ht="33.65" customHeight="1" x14ac:dyDescent="0.35">
      <c r="A25" s="16">
        <v>7</v>
      </c>
      <c r="B25" s="22" t="s">
        <v>8</v>
      </c>
      <c r="C25" s="18" t="s">
        <v>44</v>
      </c>
      <c r="D25" s="23">
        <v>259377000</v>
      </c>
      <c r="E25" s="23">
        <v>210971000</v>
      </c>
      <c r="F25" s="19">
        <v>0</v>
      </c>
      <c r="G25" s="19">
        <v>210971000</v>
      </c>
      <c r="H25" s="5"/>
      <c r="I25" s="5"/>
      <c r="J25" s="5"/>
      <c r="K25" s="5"/>
      <c r="L25" s="26">
        <f t="shared" si="6"/>
        <v>210971000</v>
      </c>
      <c r="M25" s="26">
        <f t="shared" si="7"/>
        <v>0</v>
      </c>
      <c r="N25" s="26">
        <f t="shared" si="4"/>
        <v>210971000</v>
      </c>
      <c r="P25" s="24"/>
    </row>
    <row r="26" spans="1:16" ht="31" x14ac:dyDescent="0.35">
      <c r="A26" s="16">
        <v>8</v>
      </c>
      <c r="B26" s="22" t="s">
        <v>24</v>
      </c>
      <c r="C26" s="18" t="s">
        <v>38</v>
      </c>
      <c r="D26" s="19">
        <v>12700000000</v>
      </c>
      <c r="E26" s="23">
        <v>1027294000</v>
      </c>
      <c r="F26" s="20">
        <v>8957706000</v>
      </c>
      <c r="G26" s="20">
        <v>9985000000</v>
      </c>
      <c r="H26" s="5"/>
      <c r="I26" s="5"/>
      <c r="J26" s="5">
        <v>1515000000</v>
      </c>
      <c r="K26" s="5"/>
      <c r="L26" s="26">
        <f t="shared" si="6"/>
        <v>1027294000</v>
      </c>
      <c r="M26" s="26">
        <f t="shared" si="7"/>
        <v>10472706000</v>
      </c>
      <c r="N26" s="26">
        <f t="shared" si="4"/>
        <v>11500000000</v>
      </c>
      <c r="P26" s="24"/>
    </row>
    <row r="27" spans="1:16" ht="26" customHeight="1" x14ac:dyDescent="0.35">
      <c r="A27" s="16">
        <v>9</v>
      </c>
      <c r="B27" s="17" t="s">
        <v>3</v>
      </c>
      <c r="C27" s="18" t="s">
        <v>45</v>
      </c>
      <c r="D27" s="19">
        <v>8604000000</v>
      </c>
      <c r="E27" s="23">
        <v>780000000</v>
      </c>
      <c r="F27" s="20">
        <v>5730491727</v>
      </c>
      <c r="G27" s="20">
        <v>6510491727</v>
      </c>
      <c r="H27" s="5"/>
      <c r="I27" s="5"/>
      <c r="J27" s="5"/>
      <c r="K27" s="5"/>
      <c r="L27" s="26">
        <f t="shared" si="6"/>
        <v>780000000</v>
      </c>
      <c r="M27" s="26">
        <f t="shared" si="7"/>
        <v>5730491727</v>
      </c>
      <c r="N27" s="26">
        <f t="shared" si="4"/>
        <v>6510491727</v>
      </c>
      <c r="P27" s="24"/>
    </row>
    <row r="28" spans="1:16" s="4" customFormat="1" ht="31" x14ac:dyDescent="0.35">
      <c r="A28" s="16">
        <v>10</v>
      </c>
      <c r="B28" s="22" t="s">
        <v>22</v>
      </c>
      <c r="C28" s="18" t="s">
        <v>40</v>
      </c>
      <c r="D28" s="19">
        <v>2404087000</v>
      </c>
      <c r="E28" s="23">
        <v>0</v>
      </c>
      <c r="F28" s="20">
        <v>1035283000</v>
      </c>
      <c r="G28" s="20">
        <v>1035283000</v>
      </c>
      <c r="H28" s="5"/>
      <c r="I28" s="5"/>
      <c r="J28" s="5">
        <v>269978350</v>
      </c>
      <c r="K28" s="5"/>
      <c r="L28" s="26">
        <f t="shared" si="6"/>
        <v>0</v>
      </c>
      <c r="M28" s="26">
        <f>+F28+J28-K28</f>
        <v>1305261350</v>
      </c>
      <c r="N28" s="26">
        <f>+L28+M28</f>
        <v>1305261350</v>
      </c>
      <c r="P28" s="24"/>
    </row>
    <row r="29" spans="1:16" ht="30" customHeight="1" x14ac:dyDescent="0.35">
      <c r="A29" s="16">
        <v>11</v>
      </c>
      <c r="B29" s="8" t="s">
        <v>9</v>
      </c>
      <c r="C29" s="6">
        <v>341</v>
      </c>
      <c r="D29" s="9">
        <v>18821237000</v>
      </c>
      <c r="E29" s="10">
        <v>100000000</v>
      </c>
      <c r="F29" s="10">
        <v>500000000</v>
      </c>
      <c r="G29" s="10">
        <v>600000000</v>
      </c>
      <c r="H29" s="5"/>
      <c r="I29" s="5"/>
      <c r="J29" s="5"/>
      <c r="K29" s="5"/>
      <c r="L29" s="26">
        <f>+E29+H29-I29</f>
        <v>100000000</v>
      </c>
      <c r="M29" s="26">
        <f>+F29+J29-K29</f>
        <v>500000000</v>
      </c>
      <c r="N29" s="26">
        <f t="shared" si="4"/>
        <v>600000000</v>
      </c>
      <c r="P29" s="24"/>
    </row>
    <row r="31" spans="1:16" x14ac:dyDescent="0.35">
      <c r="J31" s="24"/>
    </row>
  </sheetData>
  <mergeCells count="21">
    <mergeCell ref="A9:B9"/>
    <mergeCell ref="L6:N6"/>
    <mergeCell ref="E7:E8"/>
    <mergeCell ref="F7:F8"/>
    <mergeCell ref="G7:G8"/>
    <mergeCell ref="H7:I7"/>
    <mergeCell ref="J7:K7"/>
    <mergeCell ref="L7:L8"/>
    <mergeCell ref="M7:M8"/>
    <mergeCell ref="N7:N8"/>
    <mergeCell ref="A1:B1"/>
    <mergeCell ref="M5:N5"/>
    <mergeCell ref="A6:A8"/>
    <mergeCell ref="B6:B8"/>
    <mergeCell ref="C6:C8"/>
    <mergeCell ref="D6:D8"/>
    <mergeCell ref="E6:G6"/>
    <mergeCell ref="H6:K6"/>
    <mergeCell ref="A4:N4"/>
    <mergeCell ref="A3:N3"/>
    <mergeCell ref="A2:N2"/>
  </mergeCells>
  <printOptions horizontalCentered="1"/>
  <pageMargins left="0" right="0" top="0.5" bottom="0.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PL1- điều chỉnh</vt:lpstr>
      <vt:lpstr>'PL1- điều chỉnh'!Vùng_In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thc</dc:creator>
  <cp:lastModifiedBy>Hang</cp:lastModifiedBy>
  <cp:lastPrinted>2026-03-20T09:17:49Z</cp:lastPrinted>
  <dcterms:created xsi:type="dcterms:W3CDTF">2026-02-06T07:29:43Z</dcterms:created>
  <dcterms:modified xsi:type="dcterms:W3CDTF">2026-09-21T03:46:53Z</dcterms:modified>
</cp:coreProperties>
</file>