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VH-XH_2026\quyet dinh 41_che do qua Tet\Hồ sơ Nghị quyết lần 1\"/>
    </mc:Choice>
  </mc:AlternateContent>
  <xr:revisionPtr revIDLastSave="0" documentId="13_ncr:1_{7E955784-5C3B-409E-8410-40E236F571D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Danh sách chức danh nhóm C" sheetId="5" r:id="rId1"/>
    <sheet name="Dự trù kinh phí" sheetId="7" r:id="rId2"/>
    <sheet name="6b(1)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6oU3PAWpdAZWrBe2m+NWRe7ssiWCM8w+WJJA2BRc3Yk="/>
    </ext>
  </extLst>
</workbook>
</file>

<file path=xl/calcChain.xml><?xml version="1.0" encoding="utf-8"?>
<calcChain xmlns="http://schemas.openxmlformats.org/spreadsheetml/2006/main">
  <c r="K16" i="7" l="1"/>
  <c r="K31" i="7"/>
  <c r="K37" i="7"/>
  <c r="K40" i="7"/>
  <c r="K8" i="7"/>
  <c r="K9" i="7"/>
  <c r="K10" i="7"/>
  <c r="K11" i="7"/>
  <c r="K12" i="7"/>
  <c r="K13" i="7"/>
  <c r="K14" i="7"/>
  <c r="K15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2" i="7"/>
  <c r="K33" i="7"/>
  <c r="K34" i="7"/>
  <c r="K35" i="7"/>
  <c r="K36" i="7"/>
  <c r="K38" i="7"/>
  <c r="K39" i="7"/>
  <c r="K41" i="7"/>
  <c r="K42" i="7"/>
  <c r="K44" i="7"/>
  <c r="K43" i="7" s="1"/>
  <c r="K45" i="7"/>
  <c r="K46" i="7"/>
  <c r="K47" i="7"/>
  <c r="K48" i="7"/>
  <c r="K49" i="7"/>
  <c r="K50" i="7"/>
  <c r="K51" i="7"/>
  <c r="K52" i="7"/>
  <c r="K7" i="7"/>
  <c r="H36" i="7"/>
  <c r="H35" i="7"/>
  <c r="H34" i="7"/>
  <c r="H33" i="7"/>
  <c r="H32" i="7"/>
  <c r="F43" i="7"/>
  <c r="G43" i="7"/>
  <c r="I43" i="7"/>
  <c r="J43" i="7"/>
  <c r="F40" i="7"/>
  <c r="G40" i="7"/>
  <c r="I40" i="7"/>
  <c r="J40" i="7"/>
  <c r="F37" i="7"/>
  <c r="G37" i="7"/>
  <c r="I37" i="7"/>
  <c r="J37" i="7"/>
  <c r="F16" i="7"/>
  <c r="G16" i="7"/>
  <c r="I16" i="7"/>
  <c r="J16" i="7"/>
  <c r="H8" i="7"/>
  <c r="H9" i="7"/>
  <c r="H10" i="7"/>
  <c r="H11" i="7"/>
  <c r="H12" i="7"/>
  <c r="H13" i="7"/>
  <c r="H14" i="7"/>
  <c r="H15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8" i="7"/>
  <c r="H39" i="7"/>
  <c r="H37" i="7" s="1"/>
  <c r="H41" i="7"/>
  <c r="H42" i="7"/>
  <c r="H44" i="7"/>
  <c r="H43" i="7" s="1"/>
  <c r="H45" i="7"/>
  <c r="H46" i="7"/>
  <c r="H47" i="7"/>
  <c r="H48" i="7"/>
  <c r="H49" i="7"/>
  <c r="H50" i="7"/>
  <c r="H51" i="7"/>
  <c r="H52" i="7"/>
  <c r="H7" i="7"/>
  <c r="F31" i="7"/>
  <c r="G31" i="7"/>
  <c r="I31" i="7"/>
  <c r="J31" i="7"/>
  <c r="F6" i="7"/>
  <c r="G6" i="7"/>
  <c r="I6" i="7"/>
  <c r="J6" i="7"/>
  <c r="E8" i="7"/>
  <c r="E9" i="7"/>
  <c r="E10" i="7"/>
  <c r="E11" i="7"/>
  <c r="E12" i="7"/>
  <c r="E13" i="7"/>
  <c r="E14" i="7"/>
  <c r="E15" i="7"/>
  <c r="E17" i="7"/>
  <c r="E18" i="7"/>
  <c r="E19" i="7"/>
  <c r="E16" i="7" s="1"/>
  <c r="E20" i="7"/>
  <c r="E21" i="7"/>
  <c r="E22" i="7"/>
  <c r="E23" i="7"/>
  <c r="E24" i="7"/>
  <c r="E25" i="7"/>
  <c r="E26" i="7"/>
  <c r="E27" i="7"/>
  <c r="E28" i="7"/>
  <c r="E29" i="7"/>
  <c r="E30" i="7"/>
  <c r="E32" i="7"/>
  <c r="E33" i="7"/>
  <c r="E34" i="7"/>
  <c r="E35" i="7"/>
  <c r="E36" i="7"/>
  <c r="E38" i="7"/>
  <c r="E39" i="7"/>
  <c r="E41" i="7"/>
  <c r="E40" i="7" s="1"/>
  <c r="E42" i="7"/>
  <c r="E44" i="7"/>
  <c r="E43" i="7" s="1"/>
  <c r="E45" i="7"/>
  <c r="E46" i="7"/>
  <c r="E47" i="7"/>
  <c r="E48" i="7"/>
  <c r="E49" i="7"/>
  <c r="E50" i="7"/>
  <c r="E51" i="7"/>
  <c r="E52" i="7"/>
  <c r="E7" i="7"/>
  <c r="E6" i="7" s="1"/>
  <c r="D43" i="7"/>
  <c r="D40" i="7"/>
  <c r="D37" i="7"/>
  <c r="D31" i="7"/>
  <c r="D16" i="7"/>
  <c r="D6" i="7"/>
  <c r="H31" i="7" l="1"/>
  <c r="E31" i="7"/>
  <c r="H16" i="7"/>
  <c r="E37" i="7"/>
  <c r="E53" i="7" s="1"/>
  <c r="E54" i="7" s="1"/>
  <c r="H40" i="7"/>
  <c r="K6" i="7"/>
  <c r="K53" i="7" s="1"/>
  <c r="K54" i="7" s="1"/>
  <c r="J53" i="7"/>
  <c r="I53" i="7"/>
  <c r="D53" i="7"/>
  <c r="G53" i="7"/>
  <c r="H6" i="7"/>
  <c r="H53" i="7" s="1"/>
  <c r="H54" i="7" s="1"/>
  <c r="F53" i="7"/>
  <c r="K56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tc={5DA32FBE-350F-43C5-A5FD-6C77786A104A}</author>
    <author>tc={C526655D-C38C-4B87-86C1-52C0D3EE6A6A}</author>
  </authors>
  <commentList>
    <comment ref="K53" authorId="0" shapeId="0" xr:uid="{47B50216-F3D3-4860-B2FA-5E3100F054BD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Dự kiến bằng 30% mức thăm, chúc Tết</t>
        </r>
      </text>
    </comment>
    <comment ref="H54" authorId="1" shapeId="0" xr:uid="{5DA32FBE-350F-43C5-A5FD-6C77786A104A}">
      <text>
        <t>[Threaded comment]
Your version of Excel allows you to read this threaded comment; however, any edits to it will get removed if the file is opened in a newer version of Excel. Learn more: https://go.microsoft.com/fwlink/?linkid=870924
Comment:
    Dự kiến kinh phí thăm hỏi thực tế khoảng 10% tổng số mức chi tối đa</t>
      </text>
    </comment>
    <comment ref="K54" authorId="2" shapeId="0" xr:uid="{C526655D-C38C-4B87-86C1-52C0D3EE6A6A}">
      <text>
        <t>[Threaded comment]
Your version of Excel allows you to read this threaded comment; however, any edits to it will get removed if the file is opened in a newer version of Excel. Learn more: https://go.microsoft.com/fwlink/?linkid=870924
Comment:
    Dự kiến kinh phí trợ cấp thực tế khoảng 10% tổng số mức chi tối đa
Reply:
    ok</t>
      </text>
    </comment>
  </commentList>
</comments>
</file>

<file path=xl/sharedStrings.xml><?xml version="1.0" encoding="utf-8"?>
<sst xmlns="http://schemas.openxmlformats.org/spreadsheetml/2006/main" count="126" uniqueCount="107">
  <si>
    <t>STT</t>
  </si>
  <si>
    <t>Chủ tịch Ủy ban nhân dân</t>
  </si>
  <si>
    <t>Chủ tịch Hội đồng nhân dân</t>
  </si>
  <si>
    <t>Phó Chủ tịch Hội đồng nhân dân</t>
  </si>
  <si>
    <t>Phó Trưởng ban Ban Kinh tế - 
Ngân sách Hội đồng nhân dân</t>
  </si>
  <si>
    <t>Phó Trưởng ban Ban Văn hóa - Xã hội Hội đồng nhân dân</t>
  </si>
  <si>
    <t>I</t>
  </si>
  <si>
    <t>Chánh Văn phòng Hội đồng nhân dân và Ủy ban nhân dân</t>
  </si>
  <si>
    <t>II</t>
  </si>
  <si>
    <t>III</t>
  </si>
  <si>
    <t>IV</t>
  </si>
  <si>
    <t>Giám đốc Trung tâm Phục vụ hành chính công</t>
  </si>
  <si>
    <t>Phó Giám đốc Trung tâm Phục vụ hành chính công</t>
  </si>
  <si>
    <t>V</t>
  </si>
  <si>
    <t>TỈNH ỦY (THÀNH ỦY) …</t>
  </si>
  <si>
    <t>PHỤ LỤC 6B</t>
  </si>
  <si>
    <t>SỐ LƯỢNG ĐƠN VỊ HÀNH CHÍNH CẤP HUYỆN, CẤP XÃ VÀ SỐ LƯỢNG CÁN BỘ, CÔNG CHỨC CẤP XÃ, NGƯỜI HOẠT ĐỘNG CHUYÊN TRÁCH Ở CẤP XÃ, Ở THÔN, TỔ DÂN PHỐ</t>
  </si>
  <si>
    <t>Nội dung</t>
  </si>
  <si>
    <t>Tại thời điểm 30/6/2017</t>
  </si>
  <si>
    <t>Tại đến thời điểm 31/10/2024</t>
  </si>
  <si>
    <t xml:space="preserve">So sánh </t>
  </si>
  <si>
    <t xml:space="preserve">Ghi chú </t>
  </si>
  <si>
    <t>Số đơn vị hành chính</t>
  </si>
  <si>
    <t>Số lượng cán bộ, công chức theo Nghị định của Chính phủ</t>
  </si>
  <si>
    <t>Số lượng được cơ quan có thẩm quyền giao</t>
  </si>
  <si>
    <t>Số đơn vị hành chính (9=6-3)</t>
  </si>
  <si>
    <t>Số lượng cán bộ, công chức theo Nghị định của Chính phủ (10=7-4)</t>
  </si>
  <si>
    <t>Số lượng được cơ quan có thẩm quyền giao (11=8-5)</t>
  </si>
  <si>
    <t>Số lượng đơn vị hành chính cấp huyện</t>
  </si>
  <si>
    <t>Số lượng đơn vị hành chính cấp xã</t>
  </si>
  <si>
    <t>Số lượng cán bộ, công chức, người hoạt động không chuyên trách ở cấp xã, ở thôn, tổ dân phố</t>
  </si>
  <si>
    <t>Cán bộ cấp xã</t>
  </si>
  <si>
    <t>Công chức cấp xã</t>
  </si>
  <si>
    <t>Người hoạt động không chuyên trách tại cấp xã</t>
  </si>
  <si>
    <t>Người hoạt động không chuyên trách tại thôn, tổ dân phố</t>
  </si>
  <si>
    <t>…., ngày … tháng … năm 2024</t>
  </si>
  <si>
    <t>NGƯỜI LẬP BIỂU</t>
  </si>
  <si>
    <t>THỦ TRƯỞNG ĐƠN VỊ</t>
  </si>
  <si>
    <t>(Ký, ghi rõ họ và tên; số điện thoại di động và cố định liên hệ)</t>
  </si>
  <si>
    <t>(Ký, đóng dấu, ghi rõ họ và tên)</t>
  </si>
  <si>
    <t>Trưởng phòng Kinh tế</t>
  </si>
  <si>
    <t>Trưởng phòng Văn hóa - Xã hội</t>
  </si>
  <si>
    <t>Phó Bí thư TT Đảng ủy xã</t>
  </si>
  <si>
    <t>Trưởng ban xây dựng Đảng</t>
  </si>
  <si>
    <t>Chủ nhiệm UBKT Đảng ủy</t>
  </si>
  <si>
    <t>Chánh Văn phòng Đảng ủy</t>
  </si>
  <si>
    <t>Chủ tịch UBMTTQ xã</t>
  </si>
  <si>
    <t>Phó Chủ tịch UBMTTQ xã - Chủ tịch Hội ND</t>
  </si>
  <si>
    <t>Phó Chủ tịch UBMTTQ xã - Chủ tịch Hội CCB</t>
  </si>
  <si>
    <t>Phó Chủ tịch UBMTTQ xã - Bí thư Đoàn TN CS HCM</t>
  </si>
  <si>
    <t>Trưởng Công an xã</t>
  </si>
  <si>
    <t>Giám đốc Trung tâm DVSNC</t>
  </si>
  <si>
    <t>Phó Chủ tịch UBMTTQ xã - Chủ tịch Hội LHPN</t>
  </si>
  <si>
    <t>Chỉ huy trưởng BCHQS xã</t>
  </si>
  <si>
    <t>Bí thư Đảng ủy xã, CT HĐND xã</t>
  </si>
  <si>
    <t>Mức chi</t>
  </si>
  <si>
    <t>Thành tiền</t>
  </si>
  <si>
    <t>SL</t>
  </si>
  <si>
    <t>Thăm, chúc Tết Nguyên đán</t>
  </si>
  <si>
    <t>Thăm hỏi ốm đau</t>
  </si>
  <si>
    <t xml:space="preserve">Trợ cấp bệnh hiểm nghèo hoặc tai nạn đặc biệt nghiêm trọng </t>
  </si>
  <si>
    <t>BẢNG DỰ TOÁN KINH PHÍ CHI CHO THĂM CHÚC TẾT NGUYÊN ĐÁN, THĂM HỎI ỐM ĐAU, TRỢ CẤP ĐỐI VỚI CÁC ĐỐI TƯỢNG THUỘC ĐẢNG ỦY XÃ QUẢN LÝ</t>
  </si>
  <si>
    <t>Đối tượng</t>
  </si>
  <si>
    <t>Các chức danh Đảng</t>
  </si>
  <si>
    <t>Các chức danh lãnh đạo UBND-HĐND, cơ quan chuyên môn thuộc UBND xã</t>
  </si>
  <si>
    <t>Các chức danh Mặt trận Tổ quốc và các tổ chức chính trị - xã hội</t>
  </si>
  <si>
    <t>Các chức danh lực lượng vũ trang</t>
  </si>
  <si>
    <t>Các chức danh đơn vị sự nghiệp công lập thuộc xã</t>
  </si>
  <si>
    <t>Phó Chủ nhiệm UBKT Đảng ủy</t>
  </si>
  <si>
    <t>Các chức danh nguyên lãnh đạo xã</t>
  </si>
  <si>
    <t>VI</t>
  </si>
  <si>
    <t xml:space="preserve">Tổng </t>
  </si>
  <si>
    <t>Cộng</t>
  </si>
  <si>
    <t>Phó Giám đốc Trung tâm DVSNC</t>
  </si>
  <si>
    <t>Phó Trưởng ban xây dựng Đảng</t>
  </si>
  <si>
    <t xml:space="preserve">Phó Chánh Văn phòng Đảng ủy </t>
  </si>
  <si>
    <t>Phó Chánh Văn phòng Hội đồng nhân dân và Ủy ban nhân dân</t>
  </si>
  <si>
    <t>Phó Trưởng phòng Kinh tế</t>
  </si>
  <si>
    <t>Phó Chủ tịch Ủy ban nhân dân</t>
  </si>
  <si>
    <t>Phó Trưởng phòng Văn hóa - Xã hội</t>
  </si>
  <si>
    <t>Phó chủ tịch HĐND xã</t>
  </si>
  <si>
    <t xml:space="preserve">Ủy viên Ban Thường vụ Đảng ủy xã Bình Giang </t>
  </si>
  <si>
    <t>Bí thư Đảng ủy xã</t>
  </si>
  <si>
    <t>Phó Chủ tịch UBND xã</t>
  </si>
  <si>
    <t>Chủ tịch UB MTTQ</t>
  </si>
  <si>
    <t>Ủy viên BTV Đảng ủy các xã cũ (Hồng Khê, Long Xuyên, Cổ Bì, Tân Việt)</t>
  </si>
  <si>
    <t>PHỤ LỤC DANH SÁCH CÁC CHỨC DAN NHÓM C THUỘC BAN THƯỜNG VỤ ĐẢNG ỦY XÃ QUẢN LÝ</t>
  </si>
  <si>
    <t>Phó Chủ nhiệm UBKT Đảng ủy (không là UV BCH)</t>
  </si>
  <si>
    <t>Phó Chánh Văn phòng Đảng ủy  (không là UV BCH)</t>
  </si>
  <si>
    <t>UV UB Kiểm tra Đảng ủy xã</t>
  </si>
  <si>
    <t>Phó Trưởng ban xây dựng Đảng (không là UV BCH)</t>
  </si>
  <si>
    <t>Phó Trưởng ban Ban Kinh tế - 
Ngân sách Hội đồng nhân dân (không là UV BCH)</t>
  </si>
  <si>
    <t>Phó Trưởng ban Ban Văn hóa - Xã hội Hội đồng nhân dân (không là UV BCH)</t>
  </si>
  <si>
    <t>Phó Chánh Văn phòng Hội đồng nhân dân và Ủy ban nhân dân (không là UV BCH)</t>
  </si>
  <si>
    <t>Phó Trưởng phòng Kinh tế (không là UV BCH)</t>
  </si>
  <si>
    <t>Phó Trưởng phòng Văn hóa - Xã hội (không là UV BCH)</t>
  </si>
  <si>
    <t>Các chức danh thuộc UBND-HĐND, cơ quan chuyên môn thuộc UBND xã</t>
  </si>
  <si>
    <t>Phó Giám đốc Trung tâm Phục vụ hành chính công (không là UV BCH)</t>
  </si>
  <si>
    <t>Phó Giám đốc Trung tâm DVSNC (không là UV BCH)</t>
  </si>
  <si>
    <t>(Ban hành kèm theo Nghị quyết số …./2026/NQ-HĐND ngày     /7/2026 của Hội đồng nhân dân xã Bình Giang)</t>
  </si>
  <si>
    <t xml:space="preserve">Đối tượng </t>
  </si>
  <si>
    <t>Ghi chú</t>
  </si>
  <si>
    <t>Chức danh đơn vị sự nghiệp công lập thuộc xã</t>
  </si>
  <si>
    <t>Mức 30%</t>
  </si>
  <si>
    <t>Tổng kinh phí dự kiến</t>
  </si>
  <si>
    <t>Mức 20%</t>
  </si>
  <si>
    <t>(Kèm theo Nghị quyết số …./2026/NQ-HĐND ngày     /7/2026 của Hội đồng nhân dân xã Bình Giang)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</si>
</sst>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\ ###"/>
    <numFmt numFmtId="165" formatCode="_(* #,##0_);_(* \(#,##0\);_(* &quot;-&quot;??_);_(@_)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i/>
      <sz val="13"/>
      <color theme="1"/>
      <name val="Times New Roman"/>
    </font>
    <font>
      <b/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i/>
      <sz val="12"/>
      <color theme="1"/>
      <name val="Times New Roman"/>
    </font>
    <font>
      <sz val="12"/>
      <color theme="1"/>
      <name val="Times New Roman"/>
    </font>
    <font>
      <b/>
      <sz val="14"/>
      <color theme="1"/>
      <name val="Times New Roman"/>
    </font>
    <font>
      <sz val="14"/>
      <color theme="1"/>
      <name val="Times New Roman"/>
    </font>
    <font>
      <sz val="11"/>
      <color theme="1"/>
      <name val="Calibri"/>
    </font>
    <font>
      <i/>
      <sz val="11"/>
      <color theme="1"/>
      <name val="Times New Roman"/>
    </font>
    <font>
      <i/>
      <sz val="10"/>
      <color theme="1"/>
      <name val="Times New Roman"/>
    </font>
    <font>
      <b/>
      <sz val="10"/>
      <color theme="1"/>
      <name val="Times New Roman"/>
    </font>
    <font>
      <sz val="9"/>
      <color theme="1"/>
      <name val="Times New Roman"/>
    </font>
    <font>
      <b/>
      <sz val="9"/>
      <color theme="1"/>
      <name val="Times New Roman"/>
    </font>
    <font>
      <sz val="10"/>
      <color theme="1"/>
      <name val="Arial"/>
    </font>
    <font>
      <sz val="10"/>
      <color theme="1"/>
      <name val="Times New Roman"/>
    </font>
    <font>
      <sz val="11"/>
      <color theme="1"/>
      <name val="Calibri"/>
      <scheme val="minor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Times New Roman"/>
      <family val="1"/>
    </font>
    <font>
      <i/>
      <sz val="14"/>
      <color theme="1"/>
      <name val="Times New Roman"/>
      <family val="1"/>
    </font>
    <font>
      <sz val="14"/>
      <color rgb="FF0070C0"/>
      <name val="Times New Roman"/>
      <family val="1"/>
    </font>
    <font>
      <b/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100">
    <xf numFmtId="0" fontId="0" fillId="0" borderId="0" xfId="0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2" fillId="0" borderId="9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wrapText="1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wrapText="1"/>
    </xf>
    <xf numFmtId="0" fontId="4" fillId="0" borderId="0" xfId="0" applyFont="1"/>
    <xf numFmtId="0" fontId="6" fillId="0" borderId="7" xfId="0" applyFont="1" applyBorder="1" applyAlignment="1">
      <alignment horizontal="center"/>
    </xf>
    <xf numFmtId="0" fontId="12" fillId="0" borderId="7" xfId="0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164" fontId="4" fillId="0" borderId="8" xfId="0" applyNumberFormat="1" applyFont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3" fontId="12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left"/>
    </xf>
    <xf numFmtId="3" fontId="4" fillId="0" borderId="0" xfId="0" applyNumberFormat="1" applyFont="1" applyAlignment="1">
      <alignment vertical="center"/>
    </xf>
    <xf numFmtId="0" fontId="18" fillId="0" borderId="0" xfId="0" applyFont="1"/>
    <xf numFmtId="0" fontId="7" fillId="0" borderId="0" xfId="0" applyFont="1"/>
    <xf numFmtId="0" fontId="14" fillId="0" borderId="0" xfId="0" applyFont="1"/>
    <xf numFmtId="0" fontId="20" fillId="0" borderId="0" xfId="0" applyFont="1"/>
    <xf numFmtId="0" fontId="20" fillId="2" borderId="13" xfId="0" applyFont="1" applyFill="1" applyBorder="1"/>
    <xf numFmtId="0" fontId="20" fillId="2" borderId="13" xfId="0" applyFont="1" applyFill="1" applyBorder="1" applyAlignment="1">
      <alignment horizontal="left" vertical="center" wrapText="1"/>
    </xf>
    <xf numFmtId="0" fontId="20" fillId="3" borderId="13" xfId="0" applyFont="1" applyFill="1" applyBorder="1" applyAlignment="1">
      <alignment vertical="center" wrapText="1"/>
    </xf>
    <xf numFmtId="0" fontId="20" fillId="3" borderId="13" xfId="0" applyFont="1" applyFill="1" applyBorder="1" applyAlignment="1">
      <alignment vertical="center"/>
    </xf>
    <xf numFmtId="0" fontId="20" fillId="3" borderId="13" xfId="0" applyFont="1" applyFill="1" applyBorder="1" applyAlignment="1">
      <alignment horizontal="left" vertical="center" wrapText="1"/>
    </xf>
    <xf numFmtId="0" fontId="20" fillId="4" borderId="13" xfId="0" applyFont="1" applyFill="1" applyBorder="1" applyAlignment="1">
      <alignment horizontal="left" vertical="center" wrapText="1"/>
    </xf>
    <xf numFmtId="0" fontId="20" fillId="4" borderId="13" xfId="0" applyFont="1" applyFill="1" applyBorder="1" applyAlignment="1">
      <alignment vertical="center" wrapText="1"/>
    </xf>
    <xf numFmtId="0" fontId="20" fillId="5" borderId="13" xfId="0" applyFont="1" applyFill="1" applyBorder="1"/>
    <xf numFmtId="0" fontId="20" fillId="6" borderId="13" xfId="0" applyFont="1" applyFill="1" applyBorder="1"/>
    <xf numFmtId="165" fontId="20" fillId="0" borderId="13" xfId="0" applyNumberFormat="1" applyFont="1" applyBorder="1"/>
    <xf numFmtId="0" fontId="20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22" fillId="0" borderId="13" xfId="0" applyNumberFormat="1" applyFont="1" applyBorder="1"/>
    <xf numFmtId="0" fontId="22" fillId="0" borderId="13" xfId="0" applyFont="1" applyBorder="1"/>
    <xf numFmtId="0" fontId="22" fillId="0" borderId="13" xfId="0" applyFont="1" applyBorder="1" applyAlignment="1">
      <alignment horizontal="center"/>
    </xf>
    <xf numFmtId="165" fontId="22" fillId="0" borderId="13" xfId="0" applyNumberFormat="1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20" fillId="7" borderId="13" xfId="0" applyFont="1" applyFill="1" applyBorder="1"/>
    <xf numFmtId="0" fontId="20" fillId="7" borderId="13" xfId="0" applyFont="1" applyFill="1" applyBorder="1" applyAlignment="1">
      <alignment vertical="center" wrapText="1"/>
    </xf>
    <xf numFmtId="0" fontId="25" fillId="3" borderId="13" xfId="0" applyFont="1" applyFill="1" applyBorder="1" applyAlignment="1">
      <alignment vertical="center" wrapText="1"/>
    </xf>
    <xf numFmtId="0" fontId="25" fillId="2" borderId="13" xfId="0" applyFont="1" applyFill="1" applyBorder="1"/>
    <xf numFmtId="0" fontId="0" fillId="0" borderId="0" xfId="0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165" fontId="27" fillId="0" borderId="13" xfId="1" applyNumberFormat="1" applyFont="1" applyBorder="1"/>
    <xf numFmtId="165" fontId="22" fillId="0" borderId="0" xfId="0" applyNumberFormat="1" applyFont="1"/>
    <xf numFmtId="0" fontId="25" fillId="0" borderId="13" xfId="0" applyFont="1" applyBorder="1" applyAlignment="1">
      <alignment horizontal="center"/>
    </xf>
    <xf numFmtId="165" fontId="28" fillId="0" borderId="13" xfId="0" applyNumberFormat="1" applyFont="1" applyBorder="1" applyAlignment="1">
      <alignment horizontal="center"/>
    </xf>
    <xf numFmtId="165" fontId="25" fillId="0" borderId="13" xfId="1" applyNumberFormat="1" applyFont="1" applyBorder="1"/>
    <xf numFmtId="165" fontId="25" fillId="0" borderId="13" xfId="0" applyNumberFormat="1" applyFont="1" applyBorder="1"/>
    <xf numFmtId="0" fontId="22" fillId="0" borderId="0" xfId="0" applyFont="1"/>
    <xf numFmtId="0" fontId="20" fillId="2" borderId="0" xfId="0" applyFont="1" applyFill="1" applyAlignment="1">
      <alignment horizontal="center"/>
    </xf>
    <xf numFmtId="0" fontId="22" fillId="0" borderId="0" xfId="0" applyFont="1" applyAlignment="1">
      <alignment horizontal="center"/>
    </xf>
    <xf numFmtId="0" fontId="22" fillId="6" borderId="13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/>
    <xf numFmtId="0" fontId="6" fillId="0" borderId="6" xfId="0" quotePrefix="1" applyFont="1" applyBorder="1" applyAlignment="1">
      <alignment horizontal="center" vertical="center" wrapText="1"/>
    </xf>
    <xf numFmtId="0" fontId="2" fillId="0" borderId="8" xfId="0" applyFont="1" applyBorder="1"/>
    <xf numFmtId="0" fontId="6" fillId="0" borderId="2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6" fillId="0" borderId="3" xfId="0" quotePrefix="1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/>
    <xf numFmtId="0" fontId="2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695325" cy="25336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2156460" y="3931920"/>
          <a:ext cx="695325" cy="2533650"/>
          <a:chOff x="4998338" y="2513175"/>
          <a:chExt cx="695325" cy="2533650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GrpSpPr/>
        </xdr:nvGrpSpPr>
        <xdr:grpSpPr>
          <a:xfrm>
            <a:off x="4998338" y="2513175"/>
            <a:ext cx="695325" cy="2533650"/>
            <a:chOff x="4998338" y="3098963"/>
            <a:chExt cx="695325" cy="1362075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4998338" y="3098963"/>
              <a:ext cx="695325" cy="13620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5" name="Shape 5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CxnSpPr/>
          </xdr:nvCxnSpPr>
          <xdr:spPr>
            <a:xfrm>
              <a:off x="4998338" y="3098963"/>
              <a:ext cx="695325" cy="136207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5</xdr:col>
      <xdr:colOff>0</xdr:colOff>
      <xdr:row>10</xdr:row>
      <xdr:rowOff>28575</xdr:rowOff>
    </xdr:from>
    <xdr:ext cx="695325" cy="2095500"/>
    <xdr:grpSp>
      <xdr:nvGrpSpPr>
        <xdr:cNvPr id="6" name="Shap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pSpPr/>
      </xdr:nvGrpSpPr>
      <xdr:grpSpPr>
        <a:xfrm>
          <a:off x="4351020" y="3960495"/>
          <a:ext cx="695325" cy="2095500"/>
          <a:chOff x="4998338" y="2732250"/>
          <a:chExt cx="695325" cy="2095500"/>
        </a:xfrm>
      </xdr:grpSpPr>
      <xdr:grpSp>
        <xdr:nvGrpSpPr>
          <xdr:cNvPr id="7" name="Shape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GrpSpPr/>
        </xdr:nvGrpSpPr>
        <xdr:grpSpPr>
          <a:xfrm>
            <a:off x="4998338" y="2732250"/>
            <a:ext cx="695325" cy="2095500"/>
            <a:chOff x="4998338" y="3298988"/>
            <a:chExt cx="695325" cy="962025"/>
          </a:xfrm>
        </xdr:grpSpPr>
        <xdr:sp macro="" textlink="">
          <xdr:nvSpPr>
            <xdr:cNvPr id="8" name="Shape 4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/>
          </xdr:nvSpPr>
          <xdr:spPr>
            <a:xfrm>
              <a:off x="4998338" y="3298988"/>
              <a:ext cx="695325" cy="9620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9" name="Shape 7">
              <a:extLst>
                <a:ext uri="{FF2B5EF4-FFF2-40B4-BE49-F238E27FC236}">
                  <a16:creationId xmlns:a16="http://schemas.microsoft.com/office/drawing/2014/main" id="{00000000-0008-0000-0300-000009000000}"/>
                </a:ext>
              </a:extLst>
            </xdr:cNvPr>
            <xdr:cNvCxnSpPr/>
          </xdr:nvCxnSpPr>
          <xdr:spPr>
            <a:xfrm>
              <a:off x="4998338" y="3298988"/>
              <a:ext cx="695325" cy="96202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8</xdr:col>
      <xdr:colOff>28575</xdr:colOff>
      <xdr:row>10</xdr:row>
      <xdr:rowOff>19050</xdr:rowOff>
    </xdr:from>
    <xdr:ext cx="704850" cy="210502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/>
      </xdr:nvGrpSpPr>
      <xdr:grpSpPr>
        <a:xfrm>
          <a:off x="6574155" y="3950970"/>
          <a:ext cx="704850" cy="2105025"/>
          <a:chOff x="4993575" y="2727488"/>
          <a:chExt cx="704850" cy="2105025"/>
        </a:xfrm>
      </xdr:grpSpPr>
      <xdr:grpSp>
        <xdr:nvGrpSpPr>
          <xdr:cNvPr id="11" name="Shape 8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GrpSpPr/>
        </xdr:nvGrpSpPr>
        <xdr:grpSpPr>
          <a:xfrm>
            <a:off x="4993575" y="2727488"/>
            <a:ext cx="704850" cy="2105025"/>
            <a:chOff x="4998338" y="3294225"/>
            <a:chExt cx="695325" cy="971550"/>
          </a:xfrm>
        </xdr:grpSpPr>
        <xdr:sp macro="" textlink="">
          <xdr:nvSpPr>
            <xdr:cNvPr id="12" name="Shape 4">
              <a:extLst>
                <a:ext uri="{FF2B5EF4-FFF2-40B4-BE49-F238E27FC236}">
                  <a16:creationId xmlns:a16="http://schemas.microsoft.com/office/drawing/2014/main" id="{00000000-0008-0000-0300-00000C000000}"/>
                </a:ext>
              </a:extLst>
            </xdr:cNvPr>
            <xdr:cNvSpPr/>
          </xdr:nvSpPr>
          <xdr:spPr>
            <a:xfrm>
              <a:off x="4998338" y="3294225"/>
              <a:ext cx="695325" cy="971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3" name="Shape 9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CxnSpPr/>
          </xdr:nvCxnSpPr>
          <xdr:spPr>
            <a:xfrm>
              <a:off x="4998338" y="3294225"/>
              <a:ext cx="695325" cy="97155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2</xdr:col>
      <xdr:colOff>685800</xdr:colOff>
      <xdr:row>8</xdr:row>
      <xdr:rowOff>19050</xdr:rowOff>
    </xdr:from>
    <xdr:ext cx="1466850" cy="771525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pSpPr/>
      </xdr:nvGrpSpPr>
      <xdr:grpSpPr>
        <a:xfrm>
          <a:off x="2842260" y="3143250"/>
          <a:ext cx="1466850" cy="771525"/>
          <a:chOff x="4612575" y="3394238"/>
          <a:chExt cx="1466850" cy="771525"/>
        </a:xfrm>
      </xdr:grpSpPr>
      <xdr:grpSp>
        <xdr:nvGrpSpPr>
          <xdr:cNvPr id="15" name="Shape 10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GrpSpPr/>
        </xdr:nvGrpSpPr>
        <xdr:grpSpPr>
          <a:xfrm>
            <a:off x="4612575" y="3394238"/>
            <a:ext cx="1466850" cy="771525"/>
            <a:chOff x="4617338" y="3394238"/>
            <a:chExt cx="1457325" cy="771525"/>
          </a:xfrm>
        </xdr:grpSpPr>
        <xdr:sp macro="" textlink="">
          <xdr:nvSpPr>
            <xdr:cNvPr id="16" name="Shape 4">
              <a:extLst>
                <a:ext uri="{FF2B5EF4-FFF2-40B4-BE49-F238E27FC236}">
                  <a16:creationId xmlns:a16="http://schemas.microsoft.com/office/drawing/2014/main" id="{00000000-0008-0000-0300-000010000000}"/>
                </a:ext>
              </a:extLst>
            </xdr:cNvPr>
            <xdr:cNvSpPr/>
          </xdr:nvSpPr>
          <xdr:spPr>
            <a:xfrm>
              <a:off x="4617338" y="3394238"/>
              <a:ext cx="1457325" cy="771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17" name="Shape 11">
              <a:extLst>
                <a:ext uri="{FF2B5EF4-FFF2-40B4-BE49-F238E27FC236}">
                  <a16:creationId xmlns:a16="http://schemas.microsoft.com/office/drawing/2014/main" id="{00000000-0008-0000-0300-000011000000}"/>
                </a:ext>
              </a:extLst>
            </xdr:cNvPr>
            <xdr:cNvCxnSpPr/>
          </xdr:nvCxnSpPr>
          <xdr:spPr>
            <a:xfrm>
              <a:off x="4617338" y="3394238"/>
              <a:ext cx="1457325" cy="77152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5</xdr:col>
      <xdr:colOff>676275</xdr:colOff>
      <xdr:row>8</xdr:row>
      <xdr:rowOff>9525</xdr:rowOff>
    </xdr:from>
    <xdr:ext cx="1466850" cy="7715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pSpPr/>
      </xdr:nvGrpSpPr>
      <xdr:grpSpPr>
        <a:xfrm>
          <a:off x="5027295" y="3133725"/>
          <a:ext cx="1466850" cy="771525"/>
          <a:chOff x="4612575" y="3394238"/>
          <a:chExt cx="1466850" cy="771525"/>
        </a:xfrm>
      </xdr:grpSpPr>
      <xdr:grpSp>
        <xdr:nvGrpSpPr>
          <xdr:cNvPr id="19" name="Shape 12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GrpSpPr/>
        </xdr:nvGrpSpPr>
        <xdr:grpSpPr>
          <a:xfrm>
            <a:off x="4612575" y="3394238"/>
            <a:ext cx="1466850" cy="771525"/>
            <a:chOff x="4617338" y="3394238"/>
            <a:chExt cx="1457325" cy="771525"/>
          </a:xfrm>
        </xdr:grpSpPr>
        <xdr:sp macro="" textlink="">
          <xdr:nvSpPr>
            <xdr:cNvPr id="20" name="Shape 4">
              <a:extLst>
                <a:ext uri="{FF2B5EF4-FFF2-40B4-BE49-F238E27FC236}">
                  <a16:creationId xmlns:a16="http://schemas.microsoft.com/office/drawing/2014/main" id="{00000000-0008-0000-0300-000014000000}"/>
                </a:ext>
              </a:extLst>
            </xdr:cNvPr>
            <xdr:cNvSpPr/>
          </xdr:nvSpPr>
          <xdr:spPr>
            <a:xfrm>
              <a:off x="4617338" y="3394238"/>
              <a:ext cx="1457325" cy="771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21" name="Shape 13">
              <a:extLst>
                <a:ext uri="{FF2B5EF4-FFF2-40B4-BE49-F238E27FC236}">
                  <a16:creationId xmlns:a16="http://schemas.microsoft.com/office/drawing/2014/main" id="{00000000-0008-0000-0300-000015000000}"/>
                </a:ext>
              </a:extLst>
            </xdr:cNvPr>
            <xdr:cNvCxnSpPr/>
          </xdr:nvCxnSpPr>
          <xdr:spPr>
            <a:xfrm>
              <a:off x="4617338" y="3394238"/>
              <a:ext cx="1457325" cy="77152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8</xdr:col>
      <xdr:colOff>676275</xdr:colOff>
      <xdr:row>8</xdr:row>
      <xdr:rowOff>0</xdr:rowOff>
    </xdr:from>
    <xdr:ext cx="1466850" cy="771525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GrpSpPr/>
      </xdr:nvGrpSpPr>
      <xdr:grpSpPr>
        <a:xfrm>
          <a:off x="7221855" y="3124200"/>
          <a:ext cx="1466850" cy="771525"/>
          <a:chOff x="4612575" y="3394238"/>
          <a:chExt cx="1466850" cy="771525"/>
        </a:xfrm>
      </xdr:grpSpPr>
      <xdr:grpSp>
        <xdr:nvGrpSpPr>
          <xdr:cNvPr id="23" name="Shape 14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GrpSpPr/>
        </xdr:nvGrpSpPr>
        <xdr:grpSpPr>
          <a:xfrm>
            <a:off x="4612575" y="3394238"/>
            <a:ext cx="1466850" cy="771525"/>
            <a:chOff x="4617338" y="3394238"/>
            <a:chExt cx="1457325" cy="771525"/>
          </a:xfrm>
        </xdr:grpSpPr>
        <xdr:sp macro="" textlink="">
          <xdr:nvSpPr>
            <xdr:cNvPr id="24" name="Shape 4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SpPr/>
          </xdr:nvSpPr>
          <xdr:spPr>
            <a:xfrm>
              <a:off x="4617338" y="3394238"/>
              <a:ext cx="1457325" cy="771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25" name="Shape 15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CxnSpPr/>
          </xdr:nvCxnSpPr>
          <xdr:spPr>
            <a:xfrm>
              <a:off x="4617338" y="3394238"/>
              <a:ext cx="1457325" cy="77152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3</xdr:col>
      <xdr:colOff>0</xdr:colOff>
      <xdr:row>8</xdr:row>
      <xdr:rowOff>9525</xdr:rowOff>
    </xdr:from>
    <xdr:ext cx="1409700" cy="781050"/>
    <xdr:grpSp>
      <xdr:nvGrpSpPr>
        <xdr:cNvPr id="26" name="Shape 2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pSpPr/>
      </xdr:nvGrpSpPr>
      <xdr:grpSpPr>
        <a:xfrm>
          <a:off x="2887980" y="3133725"/>
          <a:ext cx="1409700" cy="781050"/>
          <a:chOff x="4641150" y="3389475"/>
          <a:chExt cx="1409700" cy="781050"/>
        </a:xfrm>
      </xdr:grpSpPr>
      <xdr:grpSp>
        <xdr:nvGrpSpPr>
          <xdr:cNvPr id="27" name="Shape 1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GrpSpPr/>
        </xdr:nvGrpSpPr>
        <xdr:grpSpPr>
          <a:xfrm>
            <a:off x="4641150" y="3389475"/>
            <a:ext cx="1409700" cy="781050"/>
            <a:chOff x="4641150" y="3389475"/>
            <a:chExt cx="1409700" cy="781050"/>
          </a:xfrm>
        </xdr:grpSpPr>
        <xdr:sp macro="" textlink="">
          <xdr:nvSpPr>
            <xdr:cNvPr id="28" name="Shape 4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SpPr/>
          </xdr:nvSpPr>
          <xdr:spPr>
            <a:xfrm>
              <a:off x="4641150" y="3389475"/>
              <a:ext cx="1409700" cy="7810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29" name="Shape 17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CxnSpPr/>
          </xdr:nvCxnSpPr>
          <xdr:spPr>
            <a:xfrm rot="10800000" flipH="1">
              <a:off x="4641150" y="3389475"/>
              <a:ext cx="1409700" cy="78105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6</xdr:col>
      <xdr:colOff>28575</xdr:colOff>
      <xdr:row>8</xdr:row>
      <xdr:rowOff>0</xdr:rowOff>
    </xdr:from>
    <xdr:ext cx="1419225" cy="781050"/>
    <xdr:grpSp>
      <xdr:nvGrpSpPr>
        <xdr:cNvPr id="30" name="Shape 2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GrpSpPr/>
      </xdr:nvGrpSpPr>
      <xdr:grpSpPr>
        <a:xfrm>
          <a:off x="5111115" y="3124200"/>
          <a:ext cx="1419225" cy="781050"/>
          <a:chOff x="4636388" y="3389475"/>
          <a:chExt cx="1419225" cy="781050"/>
        </a:xfrm>
      </xdr:grpSpPr>
      <xdr:grpSp>
        <xdr:nvGrpSpPr>
          <xdr:cNvPr id="31" name="Shape 18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GrpSpPr/>
        </xdr:nvGrpSpPr>
        <xdr:grpSpPr>
          <a:xfrm>
            <a:off x="4636388" y="3389475"/>
            <a:ext cx="1419225" cy="781050"/>
            <a:chOff x="4641150" y="3389475"/>
            <a:chExt cx="1409700" cy="781050"/>
          </a:xfrm>
        </xdr:grpSpPr>
        <xdr:sp macro="" textlink="">
          <xdr:nvSpPr>
            <xdr:cNvPr id="32" name="Shape 4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SpPr/>
          </xdr:nvSpPr>
          <xdr:spPr>
            <a:xfrm>
              <a:off x="4641150" y="3389475"/>
              <a:ext cx="1409700" cy="7810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33" name="Shape 19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CxnSpPr/>
          </xdr:nvCxnSpPr>
          <xdr:spPr>
            <a:xfrm rot="10800000" flipH="1">
              <a:off x="4641150" y="3389475"/>
              <a:ext cx="1409700" cy="78105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9</xdr:col>
      <xdr:colOff>0</xdr:colOff>
      <xdr:row>8</xdr:row>
      <xdr:rowOff>19050</xdr:rowOff>
    </xdr:from>
    <xdr:ext cx="1409700" cy="781050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GrpSpPr/>
      </xdr:nvGrpSpPr>
      <xdr:grpSpPr>
        <a:xfrm>
          <a:off x="7277100" y="3143250"/>
          <a:ext cx="1409700" cy="781050"/>
          <a:chOff x="4641150" y="3389475"/>
          <a:chExt cx="1409700" cy="781050"/>
        </a:xfrm>
      </xdr:grpSpPr>
      <xdr:grpSp>
        <xdr:nvGrpSpPr>
          <xdr:cNvPr id="35" name="Shape 20">
            <a:extLst>
              <a:ext uri="{FF2B5EF4-FFF2-40B4-BE49-F238E27FC236}">
                <a16:creationId xmlns:a16="http://schemas.microsoft.com/office/drawing/2014/main" id="{00000000-0008-0000-0300-000023000000}"/>
              </a:ext>
            </a:extLst>
          </xdr:cNvPr>
          <xdr:cNvGrpSpPr/>
        </xdr:nvGrpSpPr>
        <xdr:grpSpPr>
          <a:xfrm>
            <a:off x="4641150" y="3389475"/>
            <a:ext cx="1409700" cy="781050"/>
            <a:chOff x="4641150" y="3389475"/>
            <a:chExt cx="1409700" cy="781050"/>
          </a:xfrm>
        </xdr:grpSpPr>
        <xdr:sp macro="" textlink="">
          <xdr:nvSpPr>
            <xdr:cNvPr id="36" name="Shape 4">
              <a:extLst>
                <a:ext uri="{FF2B5EF4-FFF2-40B4-BE49-F238E27FC236}">
                  <a16:creationId xmlns:a16="http://schemas.microsoft.com/office/drawing/2014/main" id="{00000000-0008-0000-0300-000024000000}"/>
                </a:ext>
              </a:extLst>
            </xdr:cNvPr>
            <xdr:cNvSpPr/>
          </xdr:nvSpPr>
          <xdr:spPr>
            <a:xfrm>
              <a:off x="4641150" y="3389475"/>
              <a:ext cx="1409700" cy="7810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37" name="Shape 21">
              <a:extLst>
                <a:ext uri="{FF2B5EF4-FFF2-40B4-BE49-F238E27FC236}">
                  <a16:creationId xmlns:a16="http://schemas.microsoft.com/office/drawing/2014/main" id="{00000000-0008-0000-0300-000025000000}"/>
                </a:ext>
              </a:extLst>
            </xdr:cNvPr>
            <xdr:cNvCxnSpPr/>
          </xdr:nvCxnSpPr>
          <xdr:spPr>
            <a:xfrm rot="10800000" flipH="1">
              <a:off x="4641150" y="3389475"/>
              <a:ext cx="1409700" cy="78105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2</xdr:col>
      <xdr:colOff>0</xdr:colOff>
      <xdr:row>10</xdr:row>
      <xdr:rowOff>9525</xdr:rowOff>
    </xdr:from>
    <xdr:ext cx="704850" cy="2505075"/>
    <xdr:grpSp>
      <xdr:nvGrpSpPr>
        <xdr:cNvPr id="38" name="Shape 2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pSpPr/>
      </xdr:nvGrpSpPr>
      <xdr:grpSpPr>
        <a:xfrm>
          <a:off x="2156460" y="3941445"/>
          <a:ext cx="704850" cy="2505075"/>
          <a:chOff x="4993575" y="2527463"/>
          <a:chExt cx="704850" cy="2505075"/>
        </a:xfrm>
      </xdr:grpSpPr>
      <xdr:grpSp>
        <xdr:nvGrpSpPr>
          <xdr:cNvPr id="39" name="Shape 22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GrpSpPr/>
        </xdr:nvGrpSpPr>
        <xdr:grpSpPr>
          <a:xfrm>
            <a:off x="4993575" y="2527463"/>
            <a:ext cx="704850" cy="2505075"/>
            <a:chOff x="4993575" y="3118013"/>
            <a:chExt cx="704850" cy="1323975"/>
          </a:xfrm>
        </xdr:grpSpPr>
        <xdr:sp macro="" textlink="">
          <xdr:nvSpPr>
            <xdr:cNvPr id="40" name="Shape 4">
              <a:extLst>
                <a:ext uri="{FF2B5EF4-FFF2-40B4-BE49-F238E27FC236}">
                  <a16:creationId xmlns:a16="http://schemas.microsoft.com/office/drawing/2014/main" id="{00000000-0008-0000-0300-000028000000}"/>
                </a:ext>
              </a:extLst>
            </xdr:cNvPr>
            <xdr:cNvSpPr/>
          </xdr:nvSpPr>
          <xdr:spPr>
            <a:xfrm>
              <a:off x="4993575" y="3118013"/>
              <a:ext cx="704850" cy="1323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41" name="Shape 23">
              <a:extLst>
                <a:ext uri="{FF2B5EF4-FFF2-40B4-BE49-F238E27FC236}">
                  <a16:creationId xmlns:a16="http://schemas.microsoft.com/office/drawing/2014/main" id="{00000000-0008-0000-0300-000029000000}"/>
                </a:ext>
              </a:extLst>
            </xdr:cNvPr>
            <xdr:cNvCxnSpPr/>
          </xdr:nvCxnSpPr>
          <xdr:spPr>
            <a:xfrm rot="10800000" flipH="1">
              <a:off x="4993575" y="3118013"/>
              <a:ext cx="704850" cy="132397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5</xdr:col>
      <xdr:colOff>0</xdr:colOff>
      <xdr:row>10</xdr:row>
      <xdr:rowOff>28575</xdr:rowOff>
    </xdr:from>
    <xdr:ext cx="704850" cy="2505075"/>
    <xdr:grpSp>
      <xdr:nvGrpSpPr>
        <xdr:cNvPr id="42" name="Shape 2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GrpSpPr/>
      </xdr:nvGrpSpPr>
      <xdr:grpSpPr>
        <a:xfrm>
          <a:off x="4351020" y="3960495"/>
          <a:ext cx="704850" cy="2505075"/>
          <a:chOff x="4993575" y="2527463"/>
          <a:chExt cx="704850" cy="2505075"/>
        </a:xfrm>
      </xdr:grpSpPr>
      <xdr:grpSp>
        <xdr:nvGrpSpPr>
          <xdr:cNvPr id="43" name="Shape 24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GrpSpPr/>
        </xdr:nvGrpSpPr>
        <xdr:grpSpPr>
          <a:xfrm>
            <a:off x="4993575" y="2527463"/>
            <a:ext cx="704850" cy="2505075"/>
            <a:chOff x="4993575" y="3118013"/>
            <a:chExt cx="704850" cy="1323975"/>
          </a:xfrm>
        </xdr:grpSpPr>
        <xdr:sp macro="" textlink="">
          <xdr:nvSpPr>
            <xdr:cNvPr id="44" name="Shape 4">
              <a:extLst>
                <a:ext uri="{FF2B5EF4-FFF2-40B4-BE49-F238E27FC236}">
                  <a16:creationId xmlns:a16="http://schemas.microsoft.com/office/drawing/2014/main" id="{00000000-0008-0000-0300-00002C000000}"/>
                </a:ext>
              </a:extLst>
            </xdr:cNvPr>
            <xdr:cNvSpPr/>
          </xdr:nvSpPr>
          <xdr:spPr>
            <a:xfrm>
              <a:off x="4993575" y="3118013"/>
              <a:ext cx="704850" cy="1323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45" name="Shape 25">
              <a:extLst>
                <a:ext uri="{FF2B5EF4-FFF2-40B4-BE49-F238E27FC236}">
                  <a16:creationId xmlns:a16="http://schemas.microsoft.com/office/drawing/2014/main" id="{00000000-0008-0000-0300-00002D000000}"/>
                </a:ext>
              </a:extLst>
            </xdr:cNvPr>
            <xdr:cNvCxnSpPr/>
          </xdr:nvCxnSpPr>
          <xdr:spPr>
            <a:xfrm rot="10800000" flipH="1">
              <a:off x="4993575" y="3118013"/>
              <a:ext cx="704850" cy="132397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7</xdr:col>
      <xdr:colOff>695325</xdr:colOff>
      <xdr:row>10</xdr:row>
      <xdr:rowOff>28575</xdr:rowOff>
    </xdr:from>
    <xdr:ext cx="714375" cy="2505075"/>
    <xdr:grpSp>
      <xdr:nvGrpSpPr>
        <xdr:cNvPr id="46" name="Shape 2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GrpSpPr/>
      </xdr:nvGrpSpPr>
      <xdr:grpSpPr>
        <a:xfrm>
          <a:off x="6509385" y="3960495"/>
          <a:ext cx="714375" cy="2505075"/>
          <a:chOff x="4988813" y="2527463"/>
          <a:chExt cx="714375" cy="2505075"/>
        </a:xfrm>
      </xdr:grpSpPr>
      <xdr:grpSp>
        <xdr:nvGrpSpPr>
          <xdr:cNvPr id="47" name="Shape 26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GrpSpPr/>
        </xdr:nvGrpSpPr>
        <xdr:grpSpPr>
          <a:xfrm>
            <a:off x="4988813" y="2527463"/>
            <a:ext cx="714375" cy="2505075"/>
            <a:chOff x="4993575" y="3118013"/>
            <a:chExt cx="704850" cy="1323975"/>
          </a:xfrm>
        </xdr:grpSpPr>
        <xdr:sp macro="" textlink="">
          <xdr:nvSpPr>
            <xdr:cNvPr id="48" name="Shape 4">
              <a:extLst>
                <a:ext uri="{FF2B5EF4-FFF2-40B4-BE49-F238E27FC236}">
                  <a16:creationId xmlns:a16="http://schemas.microsoft.com/office/drawing/2014/main" id="{00000000-0008-0000-0300-000030000000}"/>
                </a:ext>
              </a:extLst>
            </xdr:cNvPr>
            <xdr:cNvSpPr/>
          </xdr:nvSpPr>
          <xdr:spPr>
            <a:xfrm>
              <a:off x="4993575" y="3118013"/>
              <a:ext cx="704850" cy="1323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49" name="Shape 27">
              <a:extLst>
                <a:ext uri="{FF2B5EF4-FFF2-40B4-BE49-F238E27FC236}">
                  <a16:creationId xmlns:a16="http://schemas.microsoft.com/office/drawing/2014/main" id="{00000000-0008-0000-0300-000031000000}"/>
                </a:ext>
              </a:extLst>
            </xdr:cNvPr>
            <xdr:cNvCxnSpPr/>
          </xdr:nvCxnSpPr>
          <xdr:spPr>
            <a:xfrm rot="10800000" flipH="1">
              <a:off x="4993575" y="3118013"/>
              <a:ext cx="704850" cy="132397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2</xdr:col>
      <xdr:colOff>695325</xdr:colOff>
      <xdr:row>13</xdr:row>
      <xdr:rowOff>9525</xdr:rowOff>
    </xdr:from>
    <xdr:ext cx="714375" cy="962025"/>
    <xdr:grpSp>
      <xdr:nvGrpSpPr>
        <xdr:cNvPr id="50" name="Shape 2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GrpSpPr/>
      </xdr:nvGrpSpPr>
      <xdr:grpSpPr>
        <a:xfrm>
          <a:off x="2851785" y="5046345"/>
          <a:ext cx="714375" cy="962025"/>
          <a:chOff x="4988813" y="3298988"/>
          <a:chExt cx="714375" cy="962025"/>
        </a:xfrm>
      </xdr:grpSpPr>
      <xdr:grpSp>
        <xdr:nvGrpSpPr>
          <xdr:cNvPr id="51" name="Shape 28">
            <a:extLst>
              <a:ext uri="{FF2B5EF4-FFF2-40B4-BE49-F238E27FC236}">
                <a16:creationId xmlns:a16="http://schemas.microsoft.com/office/drawing/2014/main" id="{00000000-0008-0000-0300-000033000000}"/>
              </a:ext>
            </a:extLst>
          </xdr:cNvPr>
          <xdr:cNvGrpSpPr/>
        </xdr:nvGrpSpPr>
        <xdr:grpSpPr>
          <a:xfrm>
            <a:off x="4988813" y="3298988"/>
            <a:ext cx="714375" cy="962025"/>
            <a:chOff x="4988813" y="3589500"/>
            <a:chExt cx="714375" cy="381000"/>
          </a:xfrm>
        </xdr:grpSpPr>
        <xdr:sp macro="" textlink="">
          <xdr:nvSpPr>
            <xdr:cNvPr id="52" name="Shape 4">
              <a:extLst>
                <a:ext uri="{FF2B5EF4-FFF2-40B4-BE49-F238E27FC236}">
                  <a16:creationId xmlns:a16="http://schemas.microsoft.com/office/drawing/2014/main" id="{00000000-0008-0000-0300-000034000000}"/>
                </a:ext>
              </a:extLst>
            </xdr:cNvPr>
            <xdr:cNvSpPr/>
          </xdr:nvSpPr>
          <xdr:spPr>
            <a:xfrm>
              <a:off x="4988813" y="3589500"/>
              <a:ext cx="714375" cy="381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53" name="Shape 29">
              <a:extLst>
                <a:ext uri="{FF2B5EF4-FFF2-40B4-BE49-F238E27FC236}">
                  <a16:creationId xmlns:a16="http://schemas.microsoft.com/office/drawing/2014/main" id="{00000000-0008-0000-0300-000035000000}"/>
                </a:ext>
              </a:extLst>
            </xdr:cNvPr>
            <xdr:cNvCxnSpPr/>
          </xdr:nvCxnSpPr>
          <xdr:spPr>
            <a:xfrm rot="10800000" flipH="1">
              <a:off x="4988813" y="3589500"/>
              <a:ext cx="714375" cy="38100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6</xdr:col>
      <xdr:colOff>0</xdr:colOff>
      <xdr:row>13</xdr:row>
      <xdr:rowOff>9525</xdr:rowOff>
    </xdr:from>
    <xdr:ext cx="714375" cy="96202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GrpSpPr/>
      </xdr:nvGrpSpPr>
      <xdr:grpSpPr>
        <a:xfrm>
          <a:off x="5082540" y="5046345"/>
          <a:ext cx="714375" cy="962025"/>
          <a:chOff x="4988813" y="3298988"/>
          <a:chExt cx="714375" cy="962025"/>
        </a:xfrm>
      </xdr:grpSpPr>
      <xdr:grpSp>
        <xdr:nvGrpSpPr>
          <xdr:cNvPr id="55" name="Shape 30">
            <a:extLst>
              <a:ext uri="{FF2B5EF4-FFF2-40B4-BE49-F238E27FC236}">
                <a16:creationId xmlns:a16="http://schemas.microsoft.com/office/drawing/2014/main" id="{00000000-0008-0000-0300-000037000000}"/>
              </a:ext>
            </a:extLst>
          </xdr:cNvPr>
          <xdr:cNvGrpSpPr/>
        </xdr:nvGrpSpPr>
        <xdr:grpSpPr>
          <a:xfrm>
            <a:off x="4988813" y="3298988"/>
            <a:ext cx="714375" cy="962025"/>
            <a:chOff x="4988813" y="3589500"/>
            <a:chExt cx="714375" cy="381000"/>
          </a:xfrm>
        </xdr:grpSpPr>
        <xdr:sp macro="" textlink="">
          <xdr:nvSpPr>
            <xdr:cNvPr id="56" name="Shape 4">
              <a:extLst>
                <a:ext uri="{FF2B5EF4-FFF2-40B4-BE49-F238E27FC236}">
                  <a16:creationId xmlns:a16="http://schemas.microsoft.com/office/drawing/2014/main" id="{00000000-0008-0000-0300-000038000000}"/>
                </a:ext>
              </a:extLst>
            </xdr:cNvPr>
            <xdr:cNvSpPr/>
          </xdr:nvSpPr>
          <xdr:spPr>
            <a:xfrm>
              <a:off x="4988813" y="3589500"/>
              <a:ext cx="714375" cy="381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57" name="Shape 31">
              <a:extLst>
                <a:ext uri="{FF2B5EF4-FFF2-40B4-BE49-F238E27FC236}">
                  <a16:creationId xmlns:a16="http://schemas.microsoft.com/office/drawing/2014/main" id="{00000000-0008-0000-0300-000039000000}"/>
                </a:ext>
              </a:extLst>
            </xdr:cNvPr>
            <xdr:cNvCxnSpPr/>
          </xdr:nvCxnSpPr>
          <xdr:spPr>
            <a:xfrm rot="10800000" flipH="1">
              <a:off x="4988813" y="3589500"/>
              <a:ext cx="714375" cy="38100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8</xdr:col>
      <xdr:colOff>695325</xdr:colOff>
      <xdr:row>13</xdr:row>
      <xdr:rowOff>0</xdr:rowOff>
    </xdr:from>
    <xdr:ext cx="714375" cy="971550"/>
    <xdr:grpSp>
      <xdr:nvGrpSpPr>
        <xdr:cNvPr id="58" name="Shape 2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GrpSpPr/>
      </xdr:nvGrpSpPr>
      <xdr:grpSpPr>
        <a:xfrm>
          <a:off x="7240905" y="5036820"/>
          <a:ext cx="714375" cy="971550"/>
          <a:chOff x="4988813" y="3294225"/>
          <a:chExt cx="714375" cy="971550"/>
        </a:xfrm>
      </xdr:grpSpPr>
      <xdr:grpSp>
        <xdr:nvGrpSpPr>
          <xdr:cNvPr id="59" name="Shape 32">
            <a:extLst>
              <a:ext uri="{FF2B5EF4-FFF2-40B4-BE49-F238E27FC236}">
                <a16:creationId xmlns:a16="http://schemas.microsoft.com/office/drawing/2014/main" id="{00000000-0008-0000-0300-00003B000000}"/>
              </a:ext>
            </a:extLst>
          </xdr:cNvPr>
          <xdr:cNvGrpSpPr/>
        </xdr:nvGrpSpPr>
        <xdr:grpSpPr>
          <a:xfrm>
            <a:off x="4988813" y="3294225"/>
            <a:ext cx="714375" cy="971550"/>
            <a:chOff x="4988813" y="3584738"/>
            <a:chExt cx="714375" cy="390525"/>
          </a:xfrm>
        </xdr:grpSpPr>
        <xdr:sp macro="" textlink="">
          <xdr:nvSpPr>
            <xdr:cNvPr id="60" name="Shape 4">
              <a:extLst>
                <a:ext uri="{FF2B5EF4-FFF2-40B4-BE49-F238E27FC236}">
                  <a16:creationId xmlns:a16="http://schemas.microsoft.com/office/drawing/2014/main" id="{00000000-0008-0000-0300-00003C000000}"/>
                </a:ext>
              </a:extLst>
            </xdr:cNvPr>
            <xdr:cNvSpPr/>
          </xdr:nvSpPr>
          <xdr:spPr>
            <a:xfrm>
              <a:off x="4988813" y="3584738"/>
              <a:ext cx="714375" cy="390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61" name="Shape 33">
              <a:extLst>
                <a:ext uri="{FF2B5EF4-FFF2-40B4-BE49-F238E27FC236}">
                  <a16:creationId xmlns:a16="http://schemas.microsoft.com/office/drawing/2014/main" id="{00000000-0008-0000-0300-00003D000000}"/>
                </a:ext>
              </a:extLst>
            </xdr:cNvPr>
            <xdr:cNvCxnSpPr/>
          </xdr:nvCxnSpPr>
          <xdr:spPr>
            <a:xfrm rot="10800000" flipH="1">
              <a:off x="4988813" y="3584738"/>
              <a:ext cx="714375" cy="39052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3</xdr:col>
      <xdr:colOff>9525</xdr:colOff>
      <xdr:row>13</xdr:row>
      <xdr:rowOff>19050</xdr:rowOff>
    </xdr:from>
    <xdr:ext cx="666750" cy="952500"/>
    <xdr:grpSp>
      <xdr:nvGrpSpPr>
        <xdr:cNvPr id="62" name="Shape 2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GrpSpPr/>
      </xdr:nvGrpSpPr>
      <xdr:grpSpPr>
        <a:xfrm>
          <a:off x="2897505" y="5055870"/>
          <a:ext cx="666750" cy="952500"/>
          <a:chOff x="5012625" y="3303750"/>
          <a:chExt cx="666750" cy="952500"/>
        </a:xfrm>
      </xdr:grpSpPr>
      <xdr:grpSp>
        <xdr:nvGrpSpPr>
          <xdr:cNvPr id="63" name="Shape 34">
            <a:extLst>
              <a:ext uri="{FF2B5EF4-FFF2-40B4-BE49-F238E27FC236}">
                <a16:creationId xmlns:a16="http://schemas.microsoft.com/office/drawing/2014/main" id="{00000000-0008-0000-0300-00003F000000}"/>
              </a:ext>
            </a:extLst>
          </xdr:cNvPr>
          <xdr:cNvGrpSpPr/>
        </xdr:nvGrpSpPr>
        <xdr:grpSpPr>
          <a:xfrm>
            <a:off x="5012625" y="3303750"/>
            <a:ext cx="666750" cy="952500"/>
            <a:chOff x="5017388" y="3594263"/>
            <a:chExt cx="657225" cy="371475"/>
          </a:xfrm>
        </xdr:grpSpPr>
        <xdr:sp macro="" textlink="">
          <xdr:nvSpPr>
            <xdr:cNvPr id="64" name="Shape 4">
              <a:extLst>
                <a:ext uri="{FF2B5EF4-FFF2-40B4-BE49-F238E27FC236}">
                  <a16:creationId xmlns:a16="http://schemas.microsoft.com/office/drawing/2014/main" id="{00000000-0008-0000-0300-000040000000}"/>
                </a:ext>
              </a:extLst>
            </xdr:cNvPr>
            <xdr:cNvSpPr/>
          </xdr:nvSpPr>
          <xdr:spPr>
            <a:xfrm>
              <a:off x="5017388" y="3594263"/>
              <a:ext cx="657225" cy="371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65" name="Shape 35">
              <a:extLst>
                <a:ext uri="{FF2B5EF4-FFF2-40B4-BE49-F238E27FC236}">
                  <a16:creationId xmlns:a16="http://schemas.microsoft.com/office/drawing/2014/main" id="{00000000-0008-0000-0300-000041000000}"/>
                </a:ext>
              </a:extLst>
            </xdr:cNvPr>
            <xdr:cNvCxnSpPr/>
          </xdr:nvCxnSpPr>
          <xdr:spPr>
            <a:xfrm rot="10800000">
              <a:off x="5017388" y="3594263"/>
              <a:ext cx="657225" cy="37147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6</xdr:col>
      <xdr:colOff>28575</xdr:colOff>
      <xdr:row>13</xdr:row>
      <xdr:rowOff>19050</xdr:rowOff>
    </xdr:from>
    <xdr:ext cx="666750" cy="952500"/>
    <xdr:grpSp>
      <xdr:nvGrpSpPr>
        <xdr:cNvPr id="66" name="Shape 2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GrpSpPr/>
      </xdr:nvGrpSpPr>
      <xdr:grpSpPr>
        <a:xfrm>
          <a:off x="5111115" y="5055870"/>
          <a:ext cx="666750" cy="952500"/>
          <a:chOff x="5012625" y="3303750"/>
          <a:chExt cx="666750" cy="952500"/>
        </a:xfrm>
      </xdr:grpSpPr>
      <xdr:grpSp>
        <xdr:nvGrpSpPr>
          <xdr:cNvPr id="67" name="Shape 36">
            <a:extLst>
              <a:ext uri="{FF2B5EF4-FFF2-40B4-BE49-F238E27FC236}">
                <a16:creationId xmlns:a16="http://schemas.microsoft.com/office/drawing/2014/main" id="{00000000-0008-0000-0300-000043000000}"/>
              </a:ext>
            </a:extLst>
          </xdr:cNvPr>
          <xdr:cNvGrpSpPr/>
        </xdr:nvGrpSpPr>
        <xdr:grpSpPr>
          <a:xfrm>
            <a:off x="5012625" y="3303750"/>
            <a:ext cx="666750" cy="952500"/>
            <a:chOff x="5017388" y="3594263"/>
            <a:chExt cx="657225" cy="371475"/>
          </a:xfrm>
        </xdr:grpSpPr>
        <xdr:sp macro="" textlink="">
          <xdr:nvSpPr>
            <xdr:cNvPr id="68" name="Shape 4">
              <a:extLst>
                <a:ext uri="{FF2B5EF4-FFF2-40B4-BE49-F238E27FC236}">
                  <a16:creationId xmlns:a16="http://schemas.microsoft.com/office/drawing/2014/main" id="{00000000-0008-0000-0300-000044000000}"/>
                </a:ext>
              </a:extLst>
            </xdr:cNvPr>
            <xdr:cNvSpPr/>
          </xdr:nvSpPr>
          <xdr:spPr>
            <a:xfrm>
              <a:off x="5017388" y="3594263"/>
              <a:ext cx="657225" cy="371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69" name="Shape 37">
              <a:extLst>
                <a:ext uri="{FF2B5EF4-FFF2-40B4-BE49-F238E27FC236}">
                  <a16:creationId xmlns:a16="http://schemas.microsoft.com/office/drawing/2014/main" id="{00000000-0008-0000-0300-000045000000}"/>
                </a:ext>
              </a:extLst>
            </xdr:cNvPr>
            <xdr:cNvCxnSpPr/>
          </xdr:nvCxnSpPr>
          <xdr:spPr>
            <a:xfrm rot="10800000">
              <a:off x="5017388" y="3594263"/>
              <a:ext cx="657225" cy="37147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  <xdr:oneCellAnchor>
    <xdr:from>
      <xdr:col>9</xdr:col>
      <xdr:colOff>19050</xdr:colOff>
      <xdr:row>13</xdr:row>
      <xdr:rowOff>9525</xdr:rowOff>
    </xdr:from>
    <xdr:ext cx="666750" cy="1314450"/>
    <xdr:grpSp>
      <xdr:nvGrpSpPr>
        <xdr:cNvPr id="70" name="Shape 2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GrpSpPr/>
      </xdr:nvGrpSpPr>
      <xdr:grpSpPr>
        <a:xfrm>
          <a:off x="7296150" y="5046345"/>
          <a:ext cx="666750" cy="1314450"/>
          <a:chOff x="5012625" y="3122775"/>
          <a:chExt cx="666750" cy="1314450"/>
        </a:xfrm>
      </xdr:grpSpPr>
      <xdr:grpSp>
        <xdr:nvGrpSpPr>
          <xdr:cNvPr id="71" name="Shape 38">
            <a:extLst>
              <a:ext uri="{FF2B5EF4-FFF2-40B4-BE49-F238E27FC236}">
                <a16:creationId xmlns:a16="http://schemas.microsoft.com/office/drawing/2014/main" id="{00000000-0008-0000-0300-000047000000}"/>
              </a:ext>
            </a:extLst>
          </xdr:cNvPr>
          <xdr:cNvGrpSpPr/>
        </xdr:nvGrpSpPr>
        <xdr:grpSpPr>
          <a:xfrm>
            <a:off x="5012625" y="3122775"/>
            <a:ext cx="666750" cy="1314450"/>
            <a:chOff x="5017388" y="3413288"/>
            <a:chExt cx="657225" cy="733425"/>
          </a:xfrm>
        </xdr:grpSpPr>
        <xdr:sp macro="" textlink="">
          <xdr:nvSpPr>
            <xdr:cNvPr id="72" name="Shape 4">
              <a:extLst>
                <a:ext uri="{FF2B5EF4-FFF2-40B4-BE49-F238E27FC236}">
                  <a16:creationId xmlns:a16="http://schemas.microsoft.com/office/drawing/2014/main" id="{00000000-0008-0000-0300-000048000000}"/>
                </a:ext>
              </a:extLst>
            </xdr:cNvPr>
            <xdr:cNvSpPr/>
          </xdr:nvSpPr>
          <xdr:spPr>
            <a:xfrm>
              <a:off x="5017388" y="3413288"/>
              <a:ext cx="657225" cy="7334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cxnSp macro="">
          <xdr:nvCxnSpPr>
            <xdr:cNvPr id="73" name="Shape 39">
              <a:extLst>
                <a:ext uri="{FF2B5EF4-FFF2-40B4-BE49-F238E27FC236}">
                  <a16:creationId xmlns:a16="http://schemas.microsoft.com/office/drawing/2014/main" id="{00000000-0008-0000-0300-000049000000}"/>
                </a:ext>
              </a:extLst>
            </xdr:cNvPr>
            <xdr:cNvCxnSpPr/>
          </xdr:nvCxnSpPr>
          <xdr:spPr>
            <a:xfrm rot="10800000">
              <a:off x="5017388" y="3413288"/>
              <a:ext cx="657225" cy="733425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"/>
              <a:headEnd type="none" w="sm" len="sm"/>
              <a:tailEnd type="none" w="sm" len="sm"/>
            </a:ln>
          </xdr:spPr>
        </xdr:cxnSp>
      </xdr:grpSp>
    </xdr:grpSp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dmin" id="{ED70967C-A193-49CA-AC5F-11996AA68714}" userId="Admin" providerId="None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54" dT="2026-06-30T02:34:03.85" personId="{ED70967C-A193-49CA-AC5F-11996AA68714}" id="{5DA32FBE-350F-43C5-A5FD-6C77786A104A}">
    <text>Dự kiến kinh phí thăm hỏi thực tế khoảng 10% tổng số mức chi tối đa</text>
  </threadedComment>
  <threadedComment ref="K54" dT="2026-06-30T02:52:01.85" personId="{ED70967C-A193-49CA-AC5F-11996AA68714}" id="{C526655D-C38C-4B87-86C1-52C0D3EE6A6A}">
    <text>Dự kiến kinh phí trợ cấp thực tế khoảng 10% tổng số mức chi tối đa</text>
  </threadedComment>
  <threadedComment ref="K54" dT="2026-06-30T02:52:12.05" personId="{ED70967C-A193-49CA-AC5F-11996AA68714}" id="{503C8BD2-05E6-4FA9-9335-3174B5EFB941}" parentId="{C526655D-C38C-4B87-86C1-52C0D3EE6A6A}">
    <text>ok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B717-4308-4CB7-A5AB-C4D65AE984AF}">
  <dimension ref="A1:C18"/>
  <sheetViews>
    <sheetView zoomScaleNormal="100" workbookViewId="0">
      <selection activeCell="A2" sqref="A2:C2"/>
    </sheetView>
  </sheetViews>
  <sheetFormatPr defaultRowHeight="14.4" x14ac:dyDescent="0.3"/>
  <cols>
    <col min="1" max="1" width="6.21875" style="56" customWidth="1"/>
    <col min="2" max="2" width="88" customWidth="1"/>
    <col min="3" max="3" width="14.88671875" customWidth="1"/>
  </cols>
  <sheetData>
    <row r="1" spans="1:3" ht="52.2" customHeight="1" x14ac:dyDescent="0.3">
      <c r="A1" s="85" t="s">
        <v>86</v>
      </c>
      <c r="B1" s="85"/>
      <c r="C1" s="85"/>
    </row>
    <row r="2" spans="1:3" ht="42" customHeight="1" x14ac:dyDescent="0.35">
      <c r="A2" s="86" t="s">
        <v>99</v>
      </c>
      <c r="B2" s="86"/>
      <c r="C2" s="86"/>
    </row>
    <row r="3" spans="1:3" ht="18" x14ac:dyDescent="0.35">
      <c r="B3" s="43"/>
    </row>
    <row r="4" spans="1:3" ht="34.200000000000003" customHeight="1" x14ac:dyDescent="0.3">
      <c r="A4" s="62" t="s">
        <v>0</v>
      </c>
      <c r="B4" s="63" t="s">
        <v>100</v>
      </c>
      <c r="C4" s="63" t="s">
        <v>101</v>
      </c>
    </row>
    <row r="5" spans="1:3" s="69" customFormat="1" ht="18" x14ac:dyDescent="0.3">
      <c r="A5" s="62" t="s">
        <v>6</v>
      </c>
      <c r="B5" s="70" t="s">
        <v>63</v>
      </c>
      <c r="C5" s="71"/>
    </row>
    <row r="6" spans="1:3" s="69" customFormat="1" ht="18" x14ac:dyDescent="0.3">
      <c r="A6" s="72">
        <v>1</v>
      </c>
      <c r="B6" s="71" t="s">
        <v>90</v>
      </c>
      <c r="C6" s="71"/>
    </row>
    <row r="7" spans="1:3" s="69" customFormat="1" ht="18" x14ac:dyDescent="0.3">
      <c r="A7" s="72">
        <v>2</v>
      </c>
      <c r="B7" s="71" t="s">
        <v>87</v>
      </c>
      <c r="C7" s="71"/>
    </row>
    <row r="8" spans="1:3" s="69" customFormat="1" ht="18" x14ac:dyDescent="0.3">
      <c r="A8" s="72">
        <v>3</v>
      </c>
      <c r="B8" s="73" t="s">
        <v>88</v>
      </c>
      <c r="C8" s="71"/>
    </row>
    <row r="9" spans="1:3" s="69" customFormat="1" ht="18" x14ac:dyDescent="0.3">
      <c r="A9" s="72">
        <v>4</v>
      </c>
      <c r="B9" s="73" t="s">
        <v>89</v>
      </c>
      <c r="C9" s="71"/>
    </row>
    <row r="10" spans="1:3" s="69" customFormat="1" ht="20.399999999999999" customHeight="1" x14ac:dyDescent="0.3">
      <c r="A10" s="62" t="s">
        <v>8</v>
      </c>
      <c r="B10" s="70" t="s">
        <v>96</v>
      </c>
      <c r="C10" s="71"/>
    </row>
    <row r="11" spans="1:3" s="69" customFormat="1" ht="36" x14ac:dyDescent="0.3">
      <c r="A11" s="72">
        <v>1</v>
      </c>
      <c r="B11" s="73" t="s">
        <v>91</v>
      </c>
      <c r="C11" s="71"/>
    </row>
    <row r="12" spans="1:3" s="69" customFormat="1" ht="18" x14ac:dyDescent="0.3">
      <c r="A12" s="72">
        <v>2</v>
      </c>
      <c r="B12" s="73" t="s">
        <v>92</v>
      </c>
      <c r="C12" s="71"/>
    </row>
    <row r="13" spans="1:3" s="69" customFormat="1" ht="36" x14ac:dyDescent="0.3">
      <c r="A13" s="72">
        <v>3</v>
      </c>
      <c r="B13" s="73" t="s">
        <v>93</v>
      </c>
      <c r="C13" s="71"/>
    </row>
    <row r="14" spans="1:3" s="69" customFormat="1" ht="18" x14ac:dyDescent="0.3">
      <c r="A14" s="72">
        <v>4</v>
      </c>
      <c r="B14" s="73" t="s">
        <v>94</v>
      </c>
      <c r="C14" s="71"/>
    </row>
    <row r="15" spans="1:3" s="69" customFormat="1" ht="18" x14ac:dyDescent="0.3">
      <c r="A15" s="72">
        <v>5</v>
      </c>
      <c r="B15" s="73" t="s">
        <v>95</v>
      </c>
      <c r="C15" s="71"/>
    </row>
    <row r="16" spans="1:3" s="69" customFormat="1" ht="18" x14ac:dyDescent="0.3">
      <c r="A16" s="72">
        <v>6</v>
      </c>
      <c r="B16" s="73" t="s">
        <v>97</v>
      </c>
      <c r="C16" s="71"/>
    </row>
    <row r="17" spans="1:3" s="69" customFormat="1" ht="18" x14ac:dyDescent="0.3">
      <c r="A17" s="62" t="s">
        <v>9</v>
      </c>
      <c r="B17" s="70" t="s">
        <v>102</v>
      </c>
      <c r="C17" s="71"/>
    </row>
    <row r="18" spans="1:3" s="69" customFormat="1" ht="18" x14ac:dyDescent="0.3">
      <c r="A18" s="72">
        <v>1</v>
      </c>
      <c r="B18" s="71" t="s">
        <v>98</v>
      </c>
      <c r="C18" s="71"/>
    </row>
  </sheetData>
  <mergeCells count="2">
    <mergeCell ref="A1:C1"/>
    <mergeCell ref="A2:C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A78EC-55BD-413B-9172-A07A63BDBB22}">
  <dimension ref="A1:K87"/>
  <sheetViews>
    <sheetView tabSelected="1" topLeftCell="A2" zoomScale="85" zoomScaleNormal="85" workbookViewId="0">
      <selection activeCell="B47" sqref="B47"/>
    </sheetView>
  </sheetViews>
  <sheetFormatPr defaultRowHeight="14.4" x14ac:dyDescent="0.3"/>
  <cols>
    <col min="1" max="1" width="6.21875" style="56" customWidth="1"/>
    <col min="2" max="2" width="88" customWidth="1"/>
    <col min="3" max="3" width="8.88671875" style="56"/>
    <col min="4" max="4" width="14.5546875" customWidth="1"/>
    <col min="5" max="5" width="15.88671875" customWidth="1"/>
    <col min="7" max="7" width="15.88671875" customWidth="1"/>
    <col min="8" max="8" width="16" customWidth="1"/>
    <col min="9" max="9" width="12.5546875" customWidth="1"/>
    <col min="10" max="10" width="14.77734375" customWidth="1"/>
    <col min="11" max="11" width="16.77734375" customWidth="1"/>
  </cols>
  <sheetData>
    <row r="1" spans="1:11" ht="31.2" customHeight="1" x14ac:dyDescent="0.3">
      <c r="A1" s="82" t="s">
        <v>61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31.2" customHeight="1" x14ac:dyDescent="0.35">
      <c r="A2" s="99" t="s">
        <v>106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18" x14ac:dyDescent="0.35">
      <c r="A3" s="86"/>
      <c r="B3" s="86"/>
      <c r="C3" s="86"/>
    </row>
    <row r="4" spans="1:11" ht="52.8" customHeight="1" x14ac:dyDescent="0.3">
      <c r="A4" s="62" t="s">
        <v>0</v>
      </c>
      <c r="B4" s="63" t="s">
        <v>62</v>
      </c>
      <c r="C4" s="83" t="s">
        <v>58</v>
      </c>
      <c r="D4" s="83"/>
      <c r="E4" s="83"/>
      <c r="F4" s="83" t="s">
        <v>59</v>
      </c>
      <c r="G4" s="83"/>
      <c r="H4" s="83"/>
      <c r="I4" s="84" t="s">
        <v>60</v>
      </c>
      <c r="J4" s="84"/>
      <c r="K4" s="84"/>
    </row>
    <row r="5" spans="1:11" ht="18" x14ac:dyDescent="0.35">
      <c r="A5" s="64"/>
      <c r="B5" s="58"/>
      <c r="C5" s="54" t="s">
        <v>57</v>
      </c>
      <c r="D5" s="54" t="s">
        <v>55</v>
      </c>
      <c r="E5" s="54" t="s">
        <v>56</v>
      </c>
      <c r="F5" s="76" t="s">
        <v>57</v>
      </c>
      <c r="G5" s="76" t="s">
        <v>55</v>
      </c>
      <c r="H5" s="76" t="s">
        <v>56</v>
      </c>
      <c r="I5" s="76" t="s">
        <v>57</v>
      </c>
      <c r="J5" s="76" t="s">
        <v>55</v>
      </c>
      <c r="K5" s="76" t="s">
        <v>56</v>
      </c>
    </row>
    <row r="6" spans="1:11" ht="18" x14ac:dyDescent="0.35">
      <c r="A6" s="59" t="s">
        <v>6</v>
      </c>
      <c r="B6" s="58" t="s">
        <v>63</v>
      </c>
      <c r="C6" s="54"/>
      <c r="D6" s="60">
        <f>SUM(D7:D15)</f>
        <v>0</v>
      </c>
      <c r="E6" s="60">
        <f t="shared" ref="E6:K6" si="0">SUM(E7:E15)</f>
        <v>0</v>
      </c>
      <c r="F6" s="77">
        <f t="shared" si="0"/>
        <v>13</v>
      </c>
      <c r="G6" s="77">
        <f t="shared" si="0"/>
        <v>11800000</v>
      </c>
      <c r="H6" s="77">
        <f t="shared" si="0"/>
        <v>16800000</v>
      </c>
      <c r="I6" s="77">
        <f t="shared" si="0"/>
        <v>13</v>
      </c>
      <c r="J6" s="77">
        <f t="shared" si="0"/>
        <v>22500000</v>
      </c>
      <c r="K6" s="77">
        <f t="shared" si="0"/>
        <v>31500000</v>
      </c>
    </row>
    <row r="7" spans="1:11" ht="18" x14ac:dyDescent="0.35">
      <c r="A7" s="54">
        <v>1</v>
      </c>
      <c r="B7" s="68" t="s">
        <v>54</v>
      </c>
      <c r="C7" s="54"/>
      <c r="D7" s="74"/>
      <c r="E7" s="53">
        <f>C7*D7</f>
        <v>0</v>
      </c>
      <c r="F7" s="76">
        <v>1</v>
      </c>
      <c r="G7" s="78">
        <v>1500000</v>
      </c>
      <c r="H7" s="79">
        <f>F7*G7</f>
        <v>1500000</v>
      </c>
      <c r="I7" s="76">
        <v>1</v>
      </c>
      <c r="J7" s="78">
        <v>3000000</v>
      </c>
      <c r="K7" s="79">
        <f>I7*J7</f>
        <v>3000000</v>
      </c>
    </row>
    <row r="8" spans="1:11" ht="18" x14ac:dyDescent="0.35">
      <c r="A8" s="54">
        <v>2</v>
      </c>
      <c r="B8" s="44" t="s">
        <v>42</v>
      </c>
      <c r="C8" s="54"/>
      <c r="D8" s="74"/>
      <c r="E8" s="53">
        <f t="shared" ref="E8:E52" si="1">C8*D8</f>
        <v>0</v>
      </c>
      <c r="F8" s="76">
        <v>1</v>
      </c>
      <c r="G8" s="78">
        <v>1500000</v>
      </c>
      <c r="H8" s="79">
        <f t="shared" ref="H8:H52" si="2">F8*G8</f>
        <v>1500000</v>
      </c>
      <c r="I8" s="76">
        <v>1</v>
      </c>
      <c r="J8" s="78">
        <v>3000000</v>
      </c>
      <c r="K8" s="79">
        <f t="shared" ref="K8:K52" si="3">I8*J8</f>
        <v>3000000</v>
      </c>
    </row>
    <row r="9" spans="1:11" ht="18" x14ac:dyDescent="0.35">
      <c r="A9" s="54">
        <v>3</v>
      </c>
      <c r="B9" s="44" t="s">
        <v>43</v>
      </c>
      <c r="C9" s="54"/>
      <c r="D9" s="74"/>
      <c r="E9" s="53">
        <f t="shared" si="1"/>
        <v>0</v>
      </c>
      <c r="F9" s="76">
        <v>1</v>
      </c>
      <c r="G9" s="78">
        <v>1300000</v>
      </c>
      <c r="H9" s="79">
        <f t="shared" si="2"/>
        <v>1300000</v>
      </c>
      <c r="I9" s="76">
        <v>1</v>
      </c>
      <c r="J9" s="78">
        <v>2500000</v>
      </c>
      <c r="K9" s="79">
        <f t="shared" si="3"/>
        <v>2500000</v>
      </c>
    </row>
    <row r="10" spans="1:11" ht="18" x14ac:dyDescent="0.35">
      <c r="A10" s="54">
        <v>4</v>
      </c>
      <c r="B10" s="44" t="s">
        <v>74</v>
      </c>
      <c r="C10" s="54"/>
      <c r="D10" s="74"/>
      <c r="E10" s="53">
        <f t="shared" si="1"/>
        <v>0</v>
      </c>
      <c r="F10" s="76">
        <v>3</v>
      </c>
      <c r="G10" s="78">
        <v>1300000</v>
      </c>
      <c r="H10" s="79">
        <f t="shared" si="2"/>
        <v>3900000</v>
      </c>
      <c r="I10" s="76">
        <v>3</v>
      </c>
      <c r="J10" s="78">
        <v>2500000</v>
      </c>
      <c r="K10" s="79">
        <f t="shared" si="3"/>
        <v>7500000</v>
      </c>
    </row>
    <row r="11" spans="1:11" ht="18" x14ac:dyDescent="0.35">
      <c r="A11" s="54">
        <v>5</v>
      </c>
      <c r="B11" s="44" t="s">
        <v>44</v>
      </c>
      <c r="C11" s="54"/>
      <c r="D11" s="74"/>
      <c r="E11" s="53">
        <f t="shared" si="1"/>
        <v>0</v>
      </c>
      <c r="F11" s="76">
        <v>1</v>
      </c>
      <c r="G11" s="78">
        <v>1300000</v>
      </c>
      <c r="H11" s="79">
        <f t="shared" si="2"/>
        <v>1300000</v>
      </c>
      <c r="I11" s="76">
        <v>1</v>
      </c>
      <c r="J11" s="78">
        <v>2500000</v>
      </c>
      <c r="K11" s="79">
        <f t="shared" si="3"/>
        <v>2500000</v>
      </c>
    </row>
    <row r="12" spans="1:11" ht="18" x14ac:dyDescent="0.35">
      <c r="A12" s="54">
        <v>6</v>
      </c>
      <c r="B12" s="44" t="s">
        <v>68</v>
      </c>
      <c r="C12" s="54"/>
      <c r="D12" s="74"/>
      <c r="E12" s="53">
        <f t="shared" si="1"/>
        <v>0</v>
      </c>
      <c r="F12" s="76">
        <v>1</v>
      </c>
      <c r="G12" s="78">
        <v>1200000</v>
      </c>
      <c r="H12" s="79">
        <f t="shared" si="2"/>
        <v>1200000</v>
      </c>
      <c r="I12" s="76">
        <v>1</v>
      </c>
      <c r="J12" s="78">
        <v>2500000</v>
      </c>
      <c r="K12" s="79">
        <f t="shared" si="3"/>
        <v>2500000</v>
      </c>
    </row>
    <row r="13" spans="1:11" ht="18" x14ac:dyDescent="0.35">
      <c r="A13" s="54">
        <v>7</v>
      </c>
      <c r="B13" s="45" t="s">
        <v>45</v>
      </c>
      <c r="C13" s="54"/>
      <c r="D13" s="74"/>
      <c r="E13" s="53">
        <f t="shared" si="1"/>
        <v>0</v>
      </c>
      <c r="F13" s="76">
        <v>1</v>
      </c>
      <c r="G13" s="78">
        <v>1300000</v>
      </c>
      <c r="H13" s="79">
        <f t="shared" si="2"/>
        <v>1300000</v>
      </c>
      <c r="I13" s="76">
        <v>1</v>
      </c>
      <c r="J13" s="78">
        <v>2500000</v>
      </c>
      <c r="K13" s="79">
        <f t="shared" si="3"/>
        <v>2500000</v>
      </c>
    </row>
    <row r="14" spans="1:11" ht="18" x14ac:dyDescent="0.35">
      <c r="A14" s="54">
        <v>8</v>
      </c>
      <c r="B14" s="45" t="s">
        <v>75</v>
      </c>
      <c r="C14" s="54"/>
      <c r="D14" s="74"/>
      <c r="E14" s="53">
        <f t="shared" si="1"/>
        <v>0</v>
      </c>
      <c r="F14" s="76">
        <v>2</v>
      </c>
      <c r="G14" s="78">
        <v>1200000</v>
      </c>
      <c r="H14" s="79">
        <f t="shared" si="2"/>
        <v>2400000</v>
      </c>
      <c r="I14" s="76">
        <v>2</v>
      </c>
      <c r="J14" s="78">
        <v>2000000</v>
      </c>
      <c r="K14" s="79">
        <f t="shared" si="3"/>
        <v>4000000</v>
      </c>
    </row>
    <row r="15" spans="1:11" ht="18" x14ac:dyDescent="0.35">
      <c r="A15" s="54">
        <v>9</v>
      </c>
      <c r="B15" s="45" t="s">
        <v>89</v>
      </c>
      <c r="C15" s="54"/>
      <c r="D15" s="74"/>
      <c r="E15" s="53">
        <f t="shared" si="1"/>
        <v>0</v>
      </c>
      <c r="F15" s="76">
        <v>2</v>
      </c>
      <c r="G15" s="78">
        <v>1200000</v>
      </c>
      <c r="H15" s="79">
        <f t="shared" si="2"/>
        <v>2400000</v>
      </c>
      <c r="I15" s="76">
        <v>2</v>
      </c>
      <c r="J15" s="78">
        <v>2000000</v>
      </c>
      <c r="K15" s="79">
        <f t="shared" si="3"/>
        <v>4000000</v>
      </c>
    </row>
    <row r="16" spans="1:11" ht="18" x14ac:dyDescent="0.35">
      <c r="A16" s="59" t="s">
        <v>8</v>
      </c>
      <c r="B16" s="58" t="s">
        <v>64</v>
      </c>
      <c r="C16" s="54"/>
      <c r="D16" s="60">
        <f>SUM(D17:D30)</f>
        <v>0</v>
      </c>
      <c r="E16" s="60">
        <f t="shared" ref="E16:K16" si="4">SUM(E17:E30)</f>
        <v>0</v>
      </c>
      <c r="F16" s="77">
        <f t="shared" si="4"/>
        <v>16</v>
      </c>
      <c r="G16" s="77">
        <f t="shared" si="4"/>
        <v>18000000</v>
      </c>
      <c r="H16" s="77">
        <f t="shared" si="4"/>
        <v>20100000</v>
      </c>
      <c r="I16" s="77">
        <f t="shared" si="4"/>
        <v>16</v>
      </c>
      <c r="J16" s="77">
        <f t="shared" si="4"/>
        <v>33000000</v>
      </c>
      <c r="K16" s="77">
        <f t="shared" si="4"/>
        <v>36000000</v>
      </c>
    </row>
    <row r="17" spans="1:11" ht="18" x14ac:dyDescent="0.35">
      <c r="A17" s="54">
        <v>1</v>
      </c>
      <c r="B17" s="67" t="s">
        <v>1</v>
      </c>
      <c r="C17" s="54"/>
      <c r="D17" s="74"/>
      <c r="E17" s="53">
        <f t="shared" si="1"/>
        <v>0</v>
      </c>
      <c r="F17" s="76">
        <v>1</v>
      </c>
      <c r="G17" s="78">
        <v>1500000</v>
      </c>
      <c r="H17" s="79">
        <f t="shared" si="2"/>
        <v>1500000</v>
      </c>
      <c r="I17" s="76">
        <v>1</v>
      </c>
      <c r="J17" s="78">
        <v>3000000</v>
      </c>
      <c r="K17" s="79">
        <f t="shared" si="3"/>
        <v>3000000</v>
      </c>
    </row>
    <row r="18" spans="1:11" ht="22.2" customHeight="1" x14ac:dyDescent="0.35">
      <c r="A18" s="54">
        <v>2</v>
      </c>
      <c r="B18" s="46" t="s">
        <v>78</v>
      </c>
      <c r="C18" s="54"/>
      <c r="D18" s="74"/>
      <c r="E18" s="53">
        <f t="shared" si="1"/>
        <v>0</v>
      </c>
      <c r="F18" s="76">
        <v>2</v>
      </c>
      <c r="G18" s="78">
        <v>1300000</v>
      </c>
      <c r="H18" s="79">
        <f t="shared" si="2"/>
        <v>2600000</v>
      </c>
      <c r="I18" s="76">
        <v>2</v>
      </c>
      <c r="J18" s="78">
        <v>2500000</v>
      </c>
      <c r="K18" s="79">
        <f t="shared" si="3"/>
        <v>5000000</v>
      </c>
    </row>
    <row r="19" spans="1:11" ht="18" x14ac:dyDescent="0.35">
      <c r="A19" s="54">
        <v>3</v>
      </c>
      <c r="B19" s="46" t="s">
        <v>2</v>
      </c>
      <c r="C19" s="54"/>
      <c r="D19" s="74"/>
      <c r="E19" s="53">
        <f t="shared" si="1"/>
        <v>0</v>
      </c>
      <c r="F19" s="76">
        <v>0</v>
      </c>
      <c r="G19" s="78">
        <v>1500000</v>
      </c>
      <c r="H19" s="79">
        <f t="shared" si="2"/>
        <v>0</v>
      </c>
      <c r="I19" s="76">
        <v>0</v>
      </c>
      <c r="J19" s="78">
        <v>3000000</v>
      </c>
      <c r="K19" s="79">
        <f t="shared" si="3"/>
        <v>0</v>
      </c>
    </row>
    <row r="20" spans="1:11" ht="18" x14ac:dyDescent="0.35">
      <c r="A20" s="54">
        <v>4</v>
      </c>
      <c r="B20" s="46" t="s">
        <v>3</v>
      </c>
      <c r="C20" s="54"/>
      <c r="D20" s="74"/>
      <c r="E20" s="53">
        <f t="shared" si="1"/>
        <v>0</v>
      </c>
      <c r="F20" s="76">
        <v>1</v>
      </c>
      <c r="G20" s="78">
        <v>1300000</v>
      </c>
      <c r="H20" s="79">
        <f t="shared" si="2"/>
        <v>1300000</v>
      </c>
      <c r="I20" s="76">
        <v>1</v>
      </c>
      <c r="J20" s="78">
        <v>2500000</v>
      </c>
      <c r="K20" s="79">
        <f t="shared" si="3"/>
        <v>2500000</v>
      </c>
    </row>
    <row r="21" spans="1:11" ht="18" x14ac:dyDescent="0.35">
      <c r="A21" s="54">
        <v>5</v>
      </c>
      <c r="B21" s="47" t="s">
        <v>4</v>
      </c>
      <c r="C21" s="54"/>
      <c r="D21" s="74"/>
      <c r="E21" s="53">
        <f t="shared" si="1"/>
        <v>0</v>
      </c>
      <c r="F21" s="76">
        <v>1</v>
      </c>
      <c r="G21" s="78">
        <v>1200000</v>
      </c>
      <c r="H21" s="79">
        <f t="shared" si="2"/>
        <v>1200000</v>
      </c>
      <c r="I21" s="76">
        <v>1</v>
      </c>
      <c r="J21" s="78">
        <v>2000000</v>
      </c>
      <c r="K21" s="79">
        <f t="shared" si="3"/>
        <v>2000000</v>
      </c>
    </row>
    <row r="22" spans="1:11" ht="18" x14ac:dyDescent="0.35">
      <c r="A22" s="54">
        <v>6</v>
      </c>
      <c r="B22" s="46" t="s">
        <v>5</v>
      </c>
      <c r="C22" s="54"/>
      <c r="D22" s="74"/>
      <c r="E22" s="53">
        <f t="shared" si="1"/>
        <v>0</v>
      </c>
      <c r="F22" s="76">
        <v>1</v>
      </c>
      <c r="G22" s="78">
        <v>1200000</v>
      </c>
      <c r="H22" s="79">
        <f t="shared" si="2"/>
        <v>1200000</v>
      </c>
      <c r="I22" s="76">
        <v>1</v>
      </c>
      <c r="J22" s="78">
        <v>2000000</v>
      </c>
      <c r="K22" s="79">
        <f t="shared" si="3"/>
        <v>2000000</v>
      </c>
    </row>
    <row r="23" spans="1:11" ht="18" x14ac:dyDescent="0.35">
      <c r="A23" s="54">
        <v>7</v>
      </c>
      <c r="B23" s="48" t="s">
        <v>7</v>
      </c>
      <c r="C23" s="54"/>
      <c r="D23" s="74"/>
      <c r="E23" s="53">
        <f t="shared" si="1"/>
        <v>0</v>
      </c>
      <c r="F23" s="76">
        <v>1</v>
      </c>
      <c r="G23" s="78">
        <v>1300000</v>
      </c>
      <c r="H23" s="79">
        <f t="shared" si="2"/>
        <v>1300000</v>
      </c>
      <c r="I23" s="76">
        <v>1</v>
      </c>
      <c r="J23" s="78">
        <v>2500000</v>
      </c>
      <c r="K23" s="79">
        <f t="shared" si="3"/>
        <v>2500000</v>
      </c>
    </row>
    <row r="24" spans="1:11" ht="18" x14ac:dyDescent="0.35">
      <c r="A24" s="54">
        <v>8</v>
      </c>
      <c r="B24" s="48" t="s">
        <v>76</v>
      </c>
      <c r="C24" s="54"/>
      <c r="D24" s="74"/>
      <c r="E24" s="53">
        <f t="shared" si="1"/>
        <v>0</v>
      </c>
      <c r="F24" s="76">
        <v>2</v>
      </c>
      <c r="G24" s="78">
        <v>1200000</v>
      </c>
      <c r="H24" s="79">
        <f t="shared" si="2"/>
        <v>2400000</v>
      </c>
      <c r="I24" s="76">
        <v>2</v>
      </c>
      <c r="J24" s="78">
        <v>2000000</v>
      </c>
      <c r="K24" s="79">
        <f t="shared" si="3"/>
        <v>4000000</v>
      </c>
    </row>
    <row r="25" spans="1:11" ht="18" x14ac:dyDescent="0.35">
      <c r="A25" s="54">
        <v>9</v>
      </c>
      <c r="B25" s="49" t="s">
        <v>40</v>
      </c>
      <c r="C25" s="54"/>
      <c r="D25" s="74"/>
      <c r="E25" s="53">
        <f t="shared" si="1"/>
        <v>0</v>
      </c>
      <c r="F25" s="76">
        <v>1</v>
      </c>
      <c r="G25" s="78">
        <v>1300000</v>
      </c>
      <c r="H25" s="79">
        <f t="shared" si="2"/>
        <v>1300000</v>
      </c>
      <c r="I25" s="76">
        <v>1</v>
      </c>
      <c r="J25" s="78">
        <v>2500000</v>
      </c>
      <c r="K25" s="79">
        <f t="shared" si="3"/>
        <v>2500000</v>
      </c>
    </row>
    <row r="26" spans="1:11" ht="18" x14ac:dyDescent="0.35">
      <c r="A26" s="54">
        <v>10</v>
      </c>
      <c r="B26" s="50" t="s">
        <v>77</v>
      </c>
      <c r="C26" s="54"/>
      <c r="D26" s="74"/>
      <c r="E26" s="53">
        <f t="shared" si="1"/>
        <v>0</v>
      </c>
      <c r="F26" s="76">
        <v>2</v>
      </c>
      <c r="G26" s="78">
        <v>1200000</v>
      </c>
      <c r="H26" s="79">
        <f t="shared" si="2"/>
        <v>2400000</v>
      </c>
      <c r="I26" s="76">
        <v>2</v>
      </c>
      <c r="J26" s="78">
        <v>2000000</v>
      </c>
      <c r="K26" s="79">
        <f t="shared" si="3"/>
        <v>4000000</v>
      </c>
    </row>
    <row r="27" spans="1:11" ht="18" x14ac:dyDescent="0.35">
      <c r="A27" s="54">
        <v>11</v>
      </c>
      <c r="B27" s="49" t="s">
        <v>41</v>
      </c>
      <c r="C27" s="54"/>
      <c r="D27" s="74"/>
      <c r="E27" s="53">
        <f t="shared" si="1"/>
        <v>0</v>
      </c>
      <c r="F27" s="76">
        <v>1</v>
      </c>
      <c r="G27" s="78">
        <v>1300000</v>
      </c>
      <c r="H27" s="79">
        <f t="shared" si="2"/>
        <v>1300000</v>
      </c>
      <c r="I27" s="76">
        <v>1</v>
      </c>
      <c r="J27" s="78">
        <v>2500000</v>
      </c>
      <c r="K27" s="79">
        <f t="shared" si="3"/>
        <v>2500000</v>
      </c>
    </row>
    <row r="28" spans="1:11" ht="18" x14ac:dyDescent="0.35">
      <c r="A28" s="54">
        <v>12</v>
      </c>
      <c r="B28" s="50" t="s">
        <v>79</v>
      </c>
      <c r="C28" s="54"/>
      <c r="D28" s="74"/>
      <c r="E28" s="53">
        <f t="shared" si="1"/>
        <v>0</v>
      </c>
      <c r="F28" s="76">
        <v>2</v>
      </c>
      <c r="G28" s="78">
        <v>1200000</v>
      </c>
      <c r="H28" s="79">
        <f t="shared" si="2"/>
        <v>2400000</v>
      </c>
      <c r="I28" s="76">
        <v>2</v>
      </c>
      <c r="J28" s="78">
        <v>2000000</v>
      </c>
      <c r="K28" s="79">
        <f t="shared" si="3"/>
        <v>4000000</v>
      </c>
    </row>
    <row r="29" spans="1:11" ht="18" x14ac:dyDescent="0.35">
      <c r="A29" s="54">
        <v>13</v>
      </c>
      <c r="B29" s="49" t="s">
        <v>11</v>
      </c>
      <c r="C29" s="54"/>
      <c r="D29" s="74"/>
      <c r="E29" s="53">
        <f t="shared" si="1"/>
        <v>0</v>
      </c>
      <c r="F29" s="76">
        <v>0</v>
      </c>
      <c r="G29" s="78">
        <v>1300000</v>
      </c>
      <c r="H29" s="79">
        <f t="shared" si="2"/>
        <v>0</v>
      </c>
      <c r="I29" s="76">
        <v>0</v>
      </c>
      <c r="J29" s="78">
        <v>2500000</v>
      </c>
      <c r="K29" s="79">
        <f t="shared" si="3"/>
        <v>0</v>
      </c>
    </row>
    <row r="30" spans="1:11" ht="18" x14ac:dyDescent="0.35">
      <c r="A30" s="54">
        <v>14</v>
      </c>
      <c r="B30" s="49" t="s">
        <v>12</v>
      </c>
      <c r="C30" s="54"/>
      <c r="D30" s="74"/>
      <c r="E30" s="53">
        <f t="shared" si="1"/>
        <v>0</v>
      </c>
      <c r="F30" s="76">
        <v>1</v>
      </c>
      <c r="G30" s="78">
        <v>1200000</v>
      </c>
      <c r="H30" s="79">
        <f t="shared" si="2"/>
        <v>1200000</v>
      </c>
      <c r="I30" s="76">
        <v>1</v>
      </c>
      <c r="J30" s="78">
        <v>2000000</v>
      </c>
      <c r="K30" s="79">
        <f t="shared" si="3"/>
        <v>2000000</v>
      </c>
    </row>
    <row r="31" spans="1:11" ht="18" x14ac:dyDescent="0.35">
      <c r="A31" s="59" t="s">
        <v>9</v>
      </c>
      <c r="B31" s="58" t="s">
        <v>65</v>
      </c>
      <c r="C31" s="54"/>
      <c r="D31" s="60">
        <f>SUM(D32:D36)</f>
        <v>0</v>
      </c>
      <c r="E31" s="60">
        <f t="shared" ref="E31:K31" si="5">SUM(E32:E36)</f>
        <v>0</v>
      </c>
      <c r="F31" s="77">
        <f t="shared" si="5"/>
        <v>5</v>
      </c>
      <c r="G31" s="77">
        <f t="shared" si="5"/>
        <v>6100000</v>
      </c>
      <c r="H31" s="79">
        <f t="shared" si="2"/>
        <v>30500000</v>
      </c>
      <c r="I31" s="77">
        <f t="shared" si="5"/>
        <v>5</v>
      </c>
      <c r="J31" s="77">
        <f t="shared" si="5"/>
        <v>12500000</v>
      </c>
      <c r="K31" s="77">
        <f t="shared" si="5"/>
        <v>12500000</v>
      </c>
    </row>
    <row r="32" spans="1:11" ht="18" x14ac:dyDescent="0.35">
      <c r="A32" s="54">
        <v>1</v>
      </c>
      <c r="B32" s="51" t="s">
        <v>46</v>
      </c>
      <c r="C32" s="54"/>
      <c r="D32" s="74"/>
      <c r="E32" s="53">
        <f t="shared" si="1"/>
        <v>0</v>
      </c>
      <c r="F32" s="76">
        <v>1</v>
      </c>
      <c r="G32" s="78">
        <v>1300000</v>
      </c>
      <c r="H32" s="79">
        <f t="shared" si="2"/>
        <v>1300000</v>
      </c>
      <c r="I32" s="76">
        <v>1</v>
      </c>
      <c r="J32" s="78">
        <v>2500000</v>
      </c>
      <c r="K32" s="79">
        <f t="shared" si="3"/>
        <v>2500000</v>
      </c>
    </row>
    <row r="33" spans="1:11" ht="18" x14ac:dyDescent="0.35">
      <c r="A33" s="54">
        <v>2</v>
      </c>
      <c r="B33" s="51" t="s">
        <v>47</v>
      </c>
      <c r="C33" s="54"/>
      <c r="D33" s="74"/>
      <c r="E33" s="53">
        <f t="shared" si="1"/>
        <v>0</v>
      </c>
      <c r="F33" s="76">
        <v>1</v>
      </c>
      <c r="G33" s="78">
        <v>1200000</v>
      </c>
      <c r="H33" s="79">
        <f t="shared" si="2"/>
        <v>1200000</v>
      </c>
      <c r="I33" s="76">
        <v>1</v>
      </c>
      <c r="J33" s="78">
        <v>2500000</v>
      </c>
      <c r="K33" s="79">
        <f t="shared" si="3"/>
        <v>2500000</v>
      </c>
    </row>
    <row r="34" spans="1:11" ht="18" x14ac:dyDescent="0.35">
      <c r="A34" s="54">
        <v>3</v>
      </c>
      <c r="B34" s="51" t="s">
        <v>52</v>
      </c>
      <c r="C34" s="54"/>
      <c r="D34" s="74"/>
      <c r="E34" s="53">
        <f t="shared" si="1"/>
        <v>0</v>
      </c>
      <c r="F34" s="76">
        <v>1</v>
      </c>
      <c r="G34" s="78">
        <v>1200000</v>
      </c>
      <c r="H34" s="79">
        <f t="shared" si="2"/>
        <v>1200000</v>
      </c>
      <c r="I34" s="76">
        <v>1</v>
      </c>
      <c r="J34" s="78">
        <v>2500000</v>
      </c>
      <c r="K34" s="79">
        <f t="shared" si="3"/>
        <v>2500000</v>
      </c>
    </row>
    <row r="35" spans="1:11" ht="18" x14ac:dyDescent="0.35">
      <c r="A35" s="54">
        <v>4</v>
      </c>
      <c r="B35" s="51" t="s">
        <v>48</v>
      </c>
      <c r="C35" s="54"/>
      <c r="D35" s="74"/>
      <c r="E35" s="53">
        <f t="shared" si="1"/>
        <v>0</v>
      </c>
      <c r="F35" s="76">
        <v>1</v>
      </c>
      <c r="G35" s="78">
        <v>1200000</v>
      </c>
      <c r="H35" s="79">
        <f t="shared" si="2"/>
        <v>1200000</v>
      </c>
      <c r="I35" s="76">
        <v>1</v>
      </c>
      <c r="J35" s="78">
        <v>2500000</v>
      </c>
      <c r="K35" s="79">
        <f t="shared" si="3"/>
        <v>2500000</v>
      </c>
    </row>
    <row r="36" spans="1:11" ht="18" x14ac:dyDescent="0.35">
      <c r="A36" s="54">
        <v>5</v>
      </c>
      <c r="B36" s="51" t="s">
        <v>49</v>
      </c>
      <c r="C36" s="54"/>
      <c r="D36" s="74"/>
      <c r="E36" s="53">
        <f t="shared" si="1"/>
        <v>0</v>
      </c>
      <c r="F36" s="76">
        <v>1</v>
      </c>
      <c r="G36" s="78">
        <v>1200000</v>
      </c>
      <c r="H36" s="79">
        <f t="shared" si="2"/>
        <v>1200000</v>
      </c>
      <c r="I36" s="76">
        <v>1</v>
      </c>
      <c r="J36" s="78">
        <v>2500000</v>
      </c>
      <c r="K36" s="79">
        <f t="shared" si="3"/>
        <v>2500000</v>
      </c>
    </row>
    <row r="37" spans="1:11" ht="18" x14ac:dyDescent="0.35">
      <c r="A37" s="59" t="s">
        <v>10</v>
      </c>
      <c r="B37" s="58" t="s">
        <v>66</v>
      </c>
      <c r="C37" s="54"/>
      <c r="D37" s="60">
        <f>SUM(D38:D39)</f>
        <v>0</v>
      </c>
      <c r="E37" s="60">
        <f t="shared" ref="E37" si="6">SUM(E38:E39)</f>
        <v>0</v>
      </c>
      <c r="F37" s="77">
        <f t="shared" ref="F37" si="7">SUM(F38:F39)</f>
        <v>2</v>
      </c>
      <c r="G37" s="77">
        <f t="shared" ref="G37" si="8">SUM(G38:G39)</f>
        <v>2600000</v>
      </c>
      <c r="H37" s="77">
        <f t="shared" ref="H37" si="9">SUM(H38:H39)</f>
        <v>2600000</v>
      </c>
      <c r="I37" s="77">
        <f t="shared" ref="I37" si="10">SUM(I38:I39)</f>
        <v>2</v>
      </c>
      <c r="J37" s="77">
        <f t="shared" ref="J37:K37" si="11">SUM(J38:J39)</f>
        <v>5000000</v>
      </c>
      <c r="K37" s="77">
        <f t="shared" si="11"/>
        <v>5000000</v>
      </c>
    </row>
    <row r="38" spans="1:11" ht="18" x14ac:dyDescent="0.35">
      <c r="A38" s="54">
        <v>1</v>
      </c>
      <c r="B38" s="44" t="s">
        <v>50</v>
      </c>
      <c r="C38" s="54"/>
      <c r="D38" s="74"/>
      <c r="E38" s="53">
        <f t="shared" si="1"/>
        <v>0</v>
      </c>
      <c r="F38" s="76">
        <v>1</v>
      </c>
      <c r="G38" s="78">
        <v>1300000</v>
      </c>
      <c r="H38" s="79">
        <f t="shared" si="2"/>
        <v>1300000</v>
      </c>
      <c r="I38" s="76">
        <v>1</v>
      </c>
      <c r="J38" s="78">
        <v>2500000</v>
      </c>
      <c r="K38" s="79">
        <f t="shared" si="3"/>
        <v>2500000</v>
      </c>
    </row>
    <row r="39" spans="1:11" ht="18" x14ac:dyDescent="0.35">
      <c r="A39" s="54">
        <v>2</v>
      </c>
      <c r="B39" s="44" t="s">
        <v>53</v>
      </c>
      <c r="C39" s="54"/>
      <c r="D39" s="74"/>
      <c r="E39" s="53">
        <f t="shared" si="1"/>
        <v>0</v>
      </c>
      <c r="F39" s="76">
        <v>1</v>
      </c>
      <c r="G39" s="78">
        <v>1300000</v>
      </c>
      <c r="H39" s="79">
        <f t="shared" si="2"/>
        <v>1300000</v>
      </c>
      <c r="I39" s="76">
        <v>1</v>
      </c>
      <c r="J39" s="78">
        <v>2500000</v>
      </c>
      <c r="K39" s="79">
        <f t="shared" si="3"/>
        <v>2500000</v>
      </c>
    </row>
    <row r="40" spans="1:11" ht="18" x14ac:dyDescent="0.35">
      <c r="A40" s="59" t="s">
        <v>13</v>
      </c>
      <c r="B40" s="58" t="s">
        <v>67</v>
      </c>
      <c r="C40" s="54"/>
      <c r="D40" s="60">
        <f>SUM(D41:D42)</f>
        <v>0</v>
      </c>
      <c r="E40" s="60">
        <f t="shared" ref="E40:K40" si="12">SUM(E41:E42)</f>
        <v>0</v>
      </c>
      <c r="F40" s="77">
        <f t="shared" si="12"/>
        <v>1</v>
      </c>
      <c r="G40" s="77">
        <f t="shared" si="12"/>
        <v>2500000</v>
      </c>
      <c r="H40" s="77">
        <f t="shared" si="12"/>
        <v>1300000</v>
      </c>
      <c r="I40" s="77">
        <f t="shared" si="12"/>
        <v>1</v>
      </c>
      <c r="J40" s="77">
        <f t="shared" si="12"/>
        <v>4500000</v>
      </c>
      <c r="K40" s="77">
        <f t="shared" si="12"/>
        <v>2500000</v>
      </c>
    </row>
    <row r="41" spans="1:11" ht="18" x14ac:dyDescent="0.35">
      <c r="A41" s="54">
        <v>1</v>
      </c>
      <c r="B41" s="52" t="s">
        <v>51</v>
      </c>
      <c r="C41" s="54"/>
      <c r="D41" s="74"/>
      <c r="E41" s="53">
        <f t="shared" si="1"/>
        <v>0</v>
      </c>
      <c r="F41" s="76">
        <v>1</v>
      </c>
      <c r="G41" s="78">
        <v>1300000</v>
      </c>
      <c r="H41" s="79">
        <f t="shared" si="2"/>
        <v>1300000</v>
      </c>
      <c r="I41" s="76">
        <v>1</v>
      </c>
      <c r="J41" s="78">
        <v>2500000</v>
      </c>
      <c r="K41" s="79">
        <f t="shared" si="3"/>
        <v>2500000</v>
      </c>
    </row>
    <row r="42" spans="1:11" ht="18" x14ac:dyDescent="0.35">
      <c r="A42" s="54">
        <v>2</v>
      </c>
      <c r="B42" s="52" t="s">
        <v>73</v>
      </c>
      <c r="C42" s="54"/>
      <c r="D42" s="74"/>
      <c r="E42" s="53">
        <f t="shared" si="1"/>
        <v>0</v>
      </c>
      <c r="F42" s="76">
        <v>0</v>
      </c>
      <c r="G42" s="78">
        <v>1200000</v>
      </c>
      <c r="H42" s="79">
        <f t="shared" si="2"/>
        <v>0</v>
      </c>
      <c r="I42" s="76">
        <v>0</v>
      </c>
      <c r="J42" s="78">
        <v>2000000</v>
      </c>
      <c r="K42" s="79">
        <f t="shared" si="3"/>
        <v>0</v>
      </c>
    </row>
    <row r="43" spans="1:11" ht="18" x14ac:dyDescent="0.35">
      <c r="A43" s="59" t="s">
        <v>70</v>
      </c>
      <c r="B43" s="58" t="s">
        <v>69</v>
      </c>
      <c r="C43" s="54"/>
      <c r="D43" s="60">
        <f>SUM(D44:D52)</f>
        <v>9000000</v>
      </c>
      <c r="E43" s="60">
        <f t="shared" ref="E43:K43" si="13">SUM(E44:E52)</f>
        <v>96000000</v>
      </c>
      <c r="F43" s="77">
        <f t="shared" si="13"/>
        <v>96</v>
      </c>
      <c r="G43" s="77">
        <f t="shared" si="13"/>
        <v>9000000</v>
      </c>
      <c r="H43" s="77">
        <f t="shared" si="13"/>
        <v>96000000</v>
      </c>
      <c r="I43" s="77">
        <f t="shared" si="13"/>
        <v>96</v>
      </c>
      <c r="J43" s="77">
        <f t="shared" si="13"/>
        <v>13500000</v>
      </c>
      <c r="K43" s="77">
        <f t="shared" si="13"/>
        <v>144000000</v>
      </c>
    </row>
    <row r="44" spans="1:11" ht="18" x14ac:dyDescent="0.35">
      <c r="A44" s="54">
        <v>1</v>
      </c>
      <c r="B44" s="65" t="s">
        <v>82</v>
      </c>
      <c r="C44" s="61">
        <v>12</v>
      </c>
      <c r="D44" s="78">
        <v>1000000</v>
      </c>
      <c r="E44" s="79">
        <f t="shared" si="1"/>
        <v>12000000</v>
      </c>
      <c r="F44" s="61">
        <v>12</v>
      </c>
      <c r="G44" s="78">
        <v>1000000</v>
      </c>
      <c r="H44" s="79">
        <f t="shared" si="2"/>
        <v>12000000</v>
      </c>
      <c r="I44" s="61">
        <v>12</v>
      </c>
      <c r="J44" s="78">
        <v>1500000</v>
      </c>
      <c r="K44" s="79">
        <f t="shared" si="3"/>
        <v>18000000</v>
      </c>
    </row>
    <row r="45" spans="1:11" ht="18" x14ac:dyDescent="0.35">
      <c r="A45" s="54">
        <v>2</v>
      </c>
      <c r="B45" s="65" t="s">
        <v>42</v>
      </c>
      <c r="C45" s="61">
        <v>12</v>
      </c>
      <c r="D45" s="78">
        <v>1000000</v>
      </c>
      <c r="E45" s="79">
        <f t="shared" si="1"/>
        <v>12000000</v>
      </c>
      <c r="F45" s="61">
        <v>12</v>
      </c>
      <c r="G45" s="78">
        <v>1000000</v>
      </c>
      <c r="H45" s="79">
        <f t="shared" si="2"/>
        <v>12000000</v>
      </c>
      <c r="I45" s="61">
        <v>12</v>
      </c>
      <c r="J45" s="78">
        <v>1500000</v>
      </c>
      <c r="K45" s="79">
        <f t="shared" si="3"/>
        <v>18000000</v>
      </c>
    </row>
    <row r="46" spans="1:11" ht="18" x14ac:dyDescent="0.35">
      <c r="A46" s="54">
        <v>3</v>
      </c>
      <c r="B46" s="65" t="s">
        <v>2</v>
      </c>
      <c r="C46" s="61">
        <v>12</v>
      </c>
      <c r="D46" s="78">
        <v>1000000</v>
      </c>
      <c r="E46" s="79">
        <f t="shared" si="1"/>
        <v>12000000</v>
      </c>
      <c r="F46" s="61">
        <v>12</v>
      </c>
      <c r="G46" s="78">
        <v>1000000</v>
      </c>
      <c r="H46" s="79">
        <f t="shared" si="2"/>
        <v>12000000</v>
      </c>
      <c r="I46" s="61">
        <v>12</v>
      </c>
      <c r="J46" s="78">
        <v>1500000</v>
      </c>
      <c r="K46" s="79">
        <f t="shared" si="3"/>
        <v>18000000</v>
      </c>
    </row>
    <row r="47" spans="1:11" ht="18" x14ac:dyDescent="0.35">
      <c r="A47" s="54">
        <v>4</v>
      </c>
      <c r="B47" s="66" t="s">
        <v>1</v>
      </c>
      <c r="C47" s="61">
        <v>12</v>
      </c>
      <c r="D47" s="78">
        <v>1000000</v>
      </c>
      <c r="E47" s="79">
        <f t="shared" si="1"/>
        <v>12000000</v>
      </c>
      <c r="F47" s="61">
        <v>12</v>
      </c>
      <c r="G47" s="78">
        <v>1000000</v>
      </c>
      <c r="H47" s="79">
        <f t="shared" si="2"/>
        <v>12000000</v>
      </c>
      <c r="I47" s="61">
        <v>12</v>
      </c>
      <c r="J47" s="78">
        <v>1500000</v>
      </c>
      <c r="K47" s="79">
        <f t="shared" si="3"/>
        <v>18000000</v>
      </c>
    </row>
    <row r="48" spans="1:11" ht="18" x14ac:dyDescent="0.35">
      <c r="A48" s="54">
        <v>5</v>
      </c>
      <c r="B48" s="66" t="s">
        <v>80</v>
      </c>
      <c r="C48" s="61">
        <v>12</v>
      </c>
      <c r="D48" s="78">
        <v>1000000</v>
      </c>
      <c r="E48" s="79">
        <f t="shared" si="1"/>
        <v>12000000</v>
      </c>
      <c r="F48" s="61">
        <v>12</v>
      </c>
      <c r="G48" s="78">
        <v>1000000</v>
      </c>
      <c r="H48" s="79">
        <f t="shared" si="2"/>
        <v>12000000</v>
      </c>
      <c r="I48" s="61">
        <v>12</v>
      </c>
      <c r="J48" s="78">
        <v>1500000</v>
      </c>
      <c r="K48" s="79">
        <f t="shared" si="3"/>
        <v>18000000</v>
      </c>
    </row>
    <row r="49" spans="1:11" ht="18" x14ac:dyDescent="0.35">
      <c r="A49" s="54">
        <v>6</v>
      </c>
      <c r="B49" s="66" t="s">
        <v>83</v>
      </c>
      <c r="C49" s="61">
        <v>12</v>
      </c>
      <c r="D49" s="78">
        <v>1000000</v>
      </c>
      <c r="E49" s="79">
        <f t="shared" si="1"/>
        <v>12000000</v>
      </c>
      <c r="F49" s="61">
        <v>12</v>
      </c>
      <c r="G49" s="78">
        <v>1000000</v>
      </c>
      <c r="H49" s="79">
        <f t="shared" si="2"/>
        <v>12000000</v>
      </c>
      <c r="I49" s="61">
        <v>12</v>
      </c>
      <c r="J49" s="78">
        <v>1500000</v>
      </c>
      <c r="K49" s="79">
        <f t="shared" si="3"/>
        <v>18000000</v>
      </c>
    </row>
    <row r="50" spans="1:11" ht="18" x14ac:dyDescent="0.35">
      <c r="A50" s="54">
        <v>7</v>
      </c>
      <c r="B50" s="66" t="s">
        <v>84</v>
      </c>
      <c r="C50" s="61">
        <v>12</v>
      </c>
      <c r="D50" s="78">
        <v>1000000</v>
      </c>
      <c r="E50" s="79">
        <f t="shared" si="1"/>
        <v>12000000</v>
      </c>
      <c r="F50" s="61">
        <v>12</v>
      </c>
      <c r="G50" s="78">
        <v>1000000</v>
      </c>
      <c r="H50" s="79">
        <f t="shared" si="2"/>
        <v>12000000</v>
      </c>
      <c r="I50" s="61">
        <v>12</v>
      </c>
      <c r="J50" s="78">
        <v>1500000</v>
      </c>
      <c r="K50" s="79">
        <f t="shared" si="3"/>
        <v>18000000</v>
      </c>
    </row>
    <row r="51" spans="1:11" ht="18" x14ac:dyDescent="0.35">
      <c r="A51" s="54">
        <v>8</v>
      </c>
      <c r="B51" s="66" t="s">
        <v>81</v>
      </c>
      <c r="C51" s="61">
        <v>0</v>
      </c>
      <c r="D51" s="78">
        <v>1000000</v>
      </c>
      <c r="E51" s="79">
        <f t="shared" si="1"/>
        <v>0</v>
      </c>
      <c r="F51" s="61">
        <v>0</v>
      </c>
      <c r="G51" s="78">
        <v>1000000</v>
      </c>
      <c r="H51" s="79">
        <f t="shared" si="2"/>
        <v>0</v>
      </c>
      <c r="I51" s="61">
        <v>0</v>
      </c>
      <c r="J51" s="78">
        <v>1500000</v>
      </c>
      <c r="K51" s="79">
        <f t="shared" si="3"/>
        <v>0</v>
      </c>
    </row>
    <row r="52" spans="1:11" ht="18" x14ac:dyDescent="0.35">
      <c r="A52" s="54">
        <v>9</v>
      </c>
      <c r="B52" s="66" t="s">
        <v>85</v>
      </c>
      <c r="C52" s="61">
        <v>12</v>
      </c>
      <c r="D52" s="78">
        <v>1000000</v>
      </c>
      <c r="E52" s="79">
        <f t="shared" si="1"/>
        <v>12000000</v>
      </c>
      <c r="F52" s="61">
        <v>12</v>
      </c>
      <c r="G52" s="78">
        <v>1000000</v>
      </c>
      <c r="H52" s="79">
        <f t="shared" si="2"/>
        <v>12000000</v>
      </c>
      <c r="I52" s="61">
        <v>12</v>
      </c>
      <c r="J52" s="78">
        <v>1500000</v>
      </c>
      <c r="K52" s="79">
        <f t="shared" si="3"/>
        <v>18000000</v>
      </c>
    </row>
    <row r="53" spans="1:11" ht="17.399999999999999" x14ac:dyDescent="0.3">
      <c r="A53" s="59"/>
      <c r="B53" s="58" t="s">
        <v>72</v>
      </c>
      <c r="C53" s="59"/>
      <c r="D53" s="57">
        <f>D6+D16+D31+D37+D40+D43</f>
        <v>9000000</v>
      </c>
      <c r="E53" s="57">
        <f>E6+E16+E31+E37+E40+E43</f>
        <v>96000000</v>
      </c>
      <c r="F53" s="57">
        <f t="shared" ref="F53:K53" si="14">F6+F16+F31+F37+F40+F43</f>
        <v>133</v>
      </c>
      <c r="G53" s="57">
        <f t="shared" si="14"/>
        <v>50000000</v>
      </c>
      <c r="H53" s="57">
        <f t="shared" si="14"/>
        <v>167300000</v>
      </c>
      <c r="I53" s="57">
        <f t="shared" si="14"/>
        <v>133</v>
      </c>
      <c r="J53" s="57">
        <f t="shared" si="14"/>
        <v>91000000</v>
      </c>
      <c r="K53" s="57">
        <f t="shared" si="14"/>
        <v>231500000</v>
      </c>
    </row>
    <row r="54" spans="1:11" ht="18" x14ac:dyDescent="0.35">
      <c r="A54" s="54"/>
      <c r="B54" s="58" t="s">
        <v>71</v>
      </c>
      <c r="C54" s="59"/>
      <c r="D54" s="58"/>
      <c r="E54" s="57">
        <f>E53</f>
        <v>96000000</v>
      </c>
      <c r="F54" s="58"/>
      <c r="G54" s="58"/>
      <c r="H54" s="57">
        <f>H53*30%</f>
        <v>50190000</v>
      </c>
      <c r="I54" s="58"/>
      <c r="J54" s="57"/>
      <c r="K54" s="57">
        <f>K53*20%</f>
        <v>46300000</v>
      </c>
    </row>
    <row r="55" spans="1:11" ht="18" x14ac:dyDescent="0.35">
      <c r="A55" s="55"/>
      <c r="B55" s="43"/>
      <c r="C55" s="55"/>
      <c r="D55" s="43"/>
      <c r="E55" s="43"/>
      <c r="F55" s="43"/>
      <c r="G55" s="43"/>
      <c r="H55" s="81" t="s">
        <v>103</v>
      </c>
      <c r="I55" s="55"/>
      <c r="J55" s="55"/>
      <c r="K55" s="81" t="s">
        <v>105</v>
      </c>
    </row>
    <row r="56" spans="1:11" ht="18" x14ac:dyDescent="0.35">
      <c r="A56" s="55"/>
      <c r="B56" s="80" t="s">
        <v>104</v>
      </c>
      <c r="C56" s="55"/>
      <c r="D56" s="43"/>
      <c r="E56" s="43"/>
      <c r="F56" s="43"/>
      <c r="G56" s="43"/>
      <c r="H56" s="43"/>
      <c r="I56" s="43"/>
      <c r="J56" s="43"/>
      <c r="K56" s="75">
        <f>E54+H54+K54</f>
        <v>192490000</v>
      </c>
    </row>
    <row r="57" spans="1:11" ht="18" x14ac:dyDescent="0.35">
      <c r="C57" s="55"/>
      <c r="D57" s="43"/>
      <c r="E57" s="43"/>
      <c r="F57" s="43"/>
      <c r="G57" s="43"/>
    </row>
    <row r="58" spans="1:11" ht="18" x14ac:dyDescent="0.35">
      <c r="C58" s="55"/>
      <c r="D58" s="43"/>
      <c r="E58" s="43"/>
      <c r="F58" s="43"/>
      <c r="G58" s="43"/>
    </row>
    <row r="59" spans="1:11" ht="18" x14ac:dyDescent="0.35">
      <c r="C59" s="55"/>
      <c r="D59" s="43"/>
      <c r="E59" s="43"/>
      <c r="F59" s="43"/>
      <c r="G59" s="43"/>
    </row>
    <row r="60" spans="1:11" ht="18" x14ac:dyDescent="0.35">
      <c r="C60" s="55"/>
      <c r="D60" s="43"/>
      <c r="E60" s="43"/>
      <c r="F60" s="43"/>
      <c r="G60" s="43"/>
    </row>
    <row r="61" spans="1:11" ht="18" x14ac:dyDescent="0.35">
      <c r="C61" s="55"/>
      <c r="D61" s="43"/>
      <c r="E61" s="43"/>
      <c r="F61" s="43"/>
      <c r="G61" s="43"/>
    </row>
    <row r="62" spans="1:11" ht="18" x14ac:dyDescent="0.35">
      <c r="C62" s="55"/>
      <c r="D62" s="43"/>
      <c r="E62" s="43"/>
      <c r="F62" s="43"/>
      <c r="G62" s="43"/>
    </row>
    <row r="63" spans="1:11" ht="18" x14ac:dyDescent="0.35">
      <c r="C63" s="55"/>
      <c r="D63" s="43"/>
      <c r="E63" s="43"/>
      <c r="F63" s="43"/>
      <c r="G63" s="43"/>
    </row>
    <row r="64" spans="1:11" ht="18" x14ac:dyDescent="0.35">
      <c r="C64" s="55"/>
      <c r="D64" s="43"/>
      <c r="E64" s="43"/>
      <c r="F64" s="43"/>
      <c r="G64" s="43"/>
    </row>
    <row r="65" spans="3:7" ht="18" x14ac:dyDescent="0.35">
      <c r="C65" s="55"/>
      <c r="D65" s="43"/>
      <c r="E65" s="43"/>
      <c r="F65" s="43"/>
      <c r="G65" s="43"/>
    </row>
    <row r="66" spans="3:7" ht="18" x14ac:dyDescent="0.35">
      <c r="C66" s="55"/>
      <c r="D66" s="43"/>
      <c r="E66" s="43"/>
      <c r="F66" s="43"/>
      <c r="G66" s="43"/>
    </row>
    <row r="67" spans="3:7" ht="18" x14ac:dyDescent="0.35">
      <c r="C67" s="55"/>
      <c r="D67" s="43"/>
      <c r="E67" s="43"/>
      <c r="F67" s="43"/>
      <c r="G67" s="43"/>
    </row>
    <row r="68" spans="3:7" ht="18" x14ac:dyDescent="0.35">
      <c r="C68" s="55"/>
      <c r="D68" s="43"/>
      <c r="E68" s="43"/>
      <c r="F68" s="43"/>
      <c r="G68" s="43"/>
    </row>
    <row r="69" spans="3:7" ht="18" x14ac:dyDescent="0.35">
      <c r="C69" s="55"/>
      <c r="D69" s="43"/>
      <c r="E69" s="43"/>
      <c r="F69" s="43"/>
      <c r="G69" s="43"/>
    </row>
    <row r="70" spans="3:7" ht="18" x14ac:dyDescent="0.35">
      <c r="C70" s="55"/>
      <c r="D70" s="43"/>
      <c r="E70" s="43"/>
      <c r="F70" s="43"/>
      <c r="G70" s="43"/>
    </row>
    <row r="71" spans="3:7" ht="18" x14ac:dyDescent="0.35">
      <c r="C71" s="55"/>
      <c r="D71" s="43"/>
      <c r="E71" s="43"/>
      <c r="F71" s="43"/>
      <c r="G71" s="43"/>
    </row>
    <row r="72" spans="3:7" ht="18" x14ac:dyDescent="0.35">
      <c r="C72" s="55"/>
      <c r="D72" s="43"/>
      <c r="E72" s="43"/>
      <c r="F72" s="43"/>
      <c r="G72" s="43"/>
    </row>
    <row r="73" spans="3:7" ht="18" x14ac:dyDescent="0.35">
      <c r="C73" s="55"/>
      <c r="D73" s="43"/>
      <c r="E73" s="43"/>
      <c r="F73" s="43"/>
      <c r="G73" s="43"/>
    </row>
    <row r="74" spans="3:7" ht="18" x14ac:dyDescent="0.35">
      <c r="C74" s="55"/>
      <c r="D74" s="43"/>
      <c r="E74" s="43"/>
      <c r="F74" s="43"/>
      <c r="G74" s="43"/>
    </row>
    <row r="75" spans="3:7" ht="18" x14ac:dyDescent="0.35">
      <c r="C75" s="55"/>
      <c r="D75" s="43"/>
      <c r="E75" s="43"/>
      <c r="F75" s="43"/>
      <c r="G75" s="43"/>
    </row>
    <row r="76" spans="3:7" ht="18" x14ac:dyDescent="0.35">
      <c r="C76" s="55"/>
      <c r="D76" s="43"/>
      <c r="E76" s="43"/>
      <c r="F76" s="43"/>
      <c r="G76" s="43"/>
    </row>
    <row r="77" spans="3:7" ht="18" x14ac:dyDescent="0.35">
      <c r="C77" s="55"/>
      <c r="D77" s="43"/>
      <c r="E77" s="43"/>
      <c r="F77" s="43"/>
      <c r="G77" s="43"/>
    </row>
    <row r="78" spans="3:7" ht="18" x14ac:dyDescent="0.35">
      <c r="C78" s="55"/>
      <c r="D78" s="43"/>
      <c r="E78" s="43"/>
      <c r="F78" s="43"/>
      <c r="G78" s="43"/>
    </row>
    <row r="79" spans="3:7" ht="18" x14ac:dyDescent="0.35">
      <c r="C79" s="55"/>
      <c r="D79" s="43"/>
      <c r="E79" s="43"/>
      <c r="F79" s="43"/>
      <c r="G79" s="43"/>
    </row>
    <row r="80" spans="3:7" ht="18" x14ac:dyDescent="0.35">
      <c r="C80" s="55"/>
      <c r="D80" s="43"/>
      <c r="E80" s="43"/>
      <c r="F80" s="43"/>
      <c r="G80" s="43"/>
    </row>
    <row r="81" spans="3:7" ht="18" x14ac:dyDescent="0.35">
      <c r="C81" s="55"/>
      <c r="D81" s="43"/>
      <c r="E81" s="43"/>
      <c r="F81" s="43"/>
      <c r="G81" s="43"/>
    </row>
    <row r="82" spans="3:7" ht="18" x14ac:dyDescent="0.35">
      <c r="C82" s="55"/>
      <c r="D82" s="43"/>
      <c r="E82" s="43"/>
      <c r="F82" s="43"/>
      <c r="G82" s="43"/>
    </row>
    <row r="83" spans="3:7" ht="18" x14ac:dyDescent="0.35">
      <c r="C83" s="55"/>
      <c r="D83" s="43"/>
      <c r="E83" s="43"/>
      <c r="F83" s="43"/>
      <c r="G83" s="43"/>
    </row>
    <row r="84" spans="3:7" ht="18" x14ac:dyDescent="0.35">
      <c r="C84" s="55"/>
      <c r="D84" s="43"/>
      <c r="E84" s="43"/>
      <c r="F84" s="43"/>
      <c r="G84" s="43"/>
    </row>
    <row r="85" spans="3:7" ht="18" x14ac:dyDescent="0.35">
      <c r="C85" s="55"/>
      <c r="D85" s="43"/>
      <c r="E85" s="43"/>
      <c r="F85" s="43"/>
      <c r="G85" s="43"/>
    </row>
    <row r="86" spans="3:7" ht="18" x14ac:dyDescent="0.35">
      <c r="C86" s="55"/>
      <c r="D86" s="43"/>
      <c r="E86" s="43"/>
      <c r="F86" s="43"/>
      <c r="G86" s="43"/>
    </row>
    <row r="87" spans="3:7" ht="18" x14ac:dyDescent="0.35">
      <c r="C87" s="55"/>
      <c r="D87" s="43"/>
      <c r="E87" s="43"/>
      <c r="F87" s="43"/>
      <c r="G87" s="43"/>
    </row>
  </sheetData>
  <mergeCells count="6">
    <mergeCell ref="A1:K1"/>
    <mergeCell ref="C4:E4"/>
    <mergeCell ref="F4:H4"/>
    <mergeCell ref="I4:K4"/>
    <mergeCell ref="A3:C3"/>
    <mergeCell ref="A2:K2"/>
  </mergeCells>
  <pageMargins left="0.24" right="0.28999999999999998" top="0.42" bottom="0.36" header="0.3" footer="0.3"/>
  <pageSetup paperSize="9" scale="65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 x14ac:dyDescent="0.3"/>
  <cols>
    <col min="1" max="1" width="4.88671875" customWidth="1"/>
    <col min="2" max="2" width="26.5546875" customWidth="1"/>
    <col min="3" max="11" width="10.6640625" customWidth="1"/>
    <col min="12" max="12" width="8.109375" customWidth="1"/>
    <col min="13" max="26" width="8.6640625" customWidth="1"/>
  </cols>
  <sheetData>
    <row r="1" spans="1:26" ht="15.6" x14ac:dyDescent="0.3">
      <c r="A1" s="1" t="s">
        <v>14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3">
      <c r="A2" s="92" t="s">
        <v>15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2.25" customHeight="1" x14ac:dyDescent="0.3">
      <c r="A3" s="93" t="s">
        <v>16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8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8.5" customHeight="1" x14ac:dyDescent="0.3">
      <c r="A5" s="94" t="s">
        <v>0</v>
      </c>
      <c r="B5" s="94" t="s">
        <v>17</v>
      </c>
      <c r="C5" s="96" t="s">
        <v>18</v>
      </c>
      <c r="D5" s="97"/>
      <c r="E5" s="98"/>
      <c r="F5" s="96" t="s">
        <v>19</v>
      </c>
      <c r="G5" s="97"/>
      <c r="H5" s="98"/>
      <c r="I5" s="96" t="s">
        <v>20</v>
      </c>
      <c r="J5" s="97"/>
      <c r="K5" s="98"/>
      <c r="L5" s="94" t="s">
        <v>21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5.6" x14ac:dyDescent="0.3">
      <c r="A6" s="95"/>
      <c r="B6" s="95"/>
      <c r="C6" s="89" t="s">
        <v>22</v>
      </c>
      <c r="D6" s="89" t="s">
        <v>23</v>
      </c>
      <c r="E6" s="91" t="s">
        <v>24</v>
      </c>
      <c r="F6" s="89" t="s">
        <v>22</v>
      </c>
      <c r="G6" s="89" t="s">
        <v>23</v>
      </c>
      <c r="H6" s="91" t="s">
        <v>24</v>
      </c>
      <c r="I6" s="89" t="s">
        <v>25</v>
      </c>
      <c r="J6" s="89" t="s">
        <v>26</v>
      </c>
      <c r="K6" s="91" t="s">
        <v>27</v>
      </c>
      <c r="L6" s="95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87" customHeight="1" x14ac:dyDescent="0.3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3">
      <c r="A8" s="8">
        <v>1</v>
      </c>
      <c r="B8" s="8">
        <v>2</v>
      </c>
      <c r="C8" s="9">
        <v>3</v>
      </c>
      <c r="D8" s="8">
        <v>4</v>
      </c>
      <c r="E8" s="9">
        <v>5</v>
      </c>
      <c r="F8" s="8">
        <v>6</v>
      </c>
      <c r="G8" s="9">
        <v>7</v>
      </c>
      <c r="H8" s="8">
        <v>8</v>
      </c>
      <c r="I8" s="9">
        <v>9</v>
      </c>
      <c r="J8" s="8">
        <v>10</v>
      </c>
      <c r="K8" s="9">
        <v>11</v>
      </c>
      <c r="L8" s="8">
        <v>12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3">
      <c r="A9" s="11">
        <v>1</v>
      </c>
      <c r="B9" s="12" t="s">
        <v>28</v>
      </c>
      <c r="C9" s="9"/>
      <c r="D9" s="13"/>
      <c r="E9" s="14"/>
      <c r="F9" s="8"/>
      <c r="G9" s="15"/>
      <c r="H9" s="16"/>
      <c r="I9" s="9"/>
      <c r="J9" s="13"/>
      <c r="K9" s="14"/>
      <c r="L9" s="8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3">
      <c r="A10" s="17">
        <v>2</v>
      </c>
      <c r="B10" s="18" t="s">
        <v>29</v>
      </c>
      <c r="C10" s="9"/>
      <c r="D10" s="19"/>
      <c r="E10" s="20"/>
      <c r="F10" s="8"/>
      <c r="G10" s="21"/>
      <c r="H10" s="22"/>
      <c r="I10" s="9"/>
      <c r="J10" s="19"/>
      <c r="K10" s="20"/>
      <c r="L10" s="8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5.8" x14ac:dyDescent="0.3">
      <c r="A11" s="17">
        <v>3</v>
      </c>
      <c r="B11" s="18" t="s">
        <v>30</v>
      </c>
      <c r="C11" s="23"/>
      <c r="D11" s="24"/>
      <c r="E11" s="24"/>
      <c r="F11" s="23"/>
      <c r="G11" s="24"/>
      <c r="H11" s="24"/>
      <c r="I11" s="23"/>
      <c r="J11" s="24"/>
      <c r="K11" s="24"/>
      <c r="L11" s="25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.6" x14ac:dyDescent="0.3">
      <c r="A12" s="27">
        <v>3.1</v>
      </c>
      <c r="B12" s="28" t="s">
        <v>31</v>
      </c>
      <c r="C12" s="29"/>
      <c r="D12" s="24"/>
      <c r="E12" s="24"/>
      <c r="F12" s="29"/>
      <c r="G12" s="24"/>
      <c r="H12" s="24"/>
      <c r="I12" s="29"/>
      <c r="J12" s="24"/>
      <c r="K12" s="24"/>
      <c r="L12" s="25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.6" x14ac:dyDescent="0.3">
      <c r="A13" s="27">
        <v>3.2</v>
      </c>
      <c r="B13" s="30" t="s">
        <v>32</v>
      </c>
      <c r="C13" s="29"/>
      <c r="D13" s="24"/>
      <c r="E13" s="24"/>
      <c r="F13" s="29"/>
      <c r="G13" s="24"/>
      <c r="H13" s="24"/>
      <c r="I13" s="29"/>
      <c r="J13" s="24"/>
      <c r="K13" s="24"/>
      <c r="L13" s="25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27.6" x14ac:dyDescent="0.3">
      <c r="A14" s="27">
        <v>3.3</v>
      </c>
      <c r="B14" s="30" t="s">
        <v>33</v>
      </c>
      <c r="C14" s="29"/>
      <c r="D14" s="23"/>
      <c r="E14" s="24"/>
      <c r="F14" s="29"/>
      <c r="G14" s="23"/>
      <c r="H14" s="24"/>
      <c r="I14" s="29"/>
      <c r="J14" s="23"/>
      <c r="K14" s="24"/>
      <c r="L14" s="25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41.4" x14ac:dyDescent="0.3">
      <c r="A15" s="27">
        <v>3.4</v>
      </c>
      <c r="B15" s="30" t="s">
        <v>34</v>
      </c>
      <c r="C15" s="31"/>
      <c r="D15" s="31"/>
      <c r="E15" s="24"/>
      <c r="F15" s="31"/>
      <c r="G15" s="31"/>
      <c r="H15" s="24"/>
      <c r="I15" s="31"/>
      <c r="J15" s="31"/>
      <c r="K15" s="24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4" x14ac:dyDescent="0.3">
      <c r="A16" s="32"/>
      <c r="B16" s="33"/>
      <c r="C16" s="33"/>
      <c r="D16" s="33"/>
      <c r="E16" s="33"/>
      <c r="F16" s="34"/>
      <c r="G16" s="34"/>
      <c r="H16" s="35" t="s">
        <v>35</v>
      </c>
      <c r="I16" s="34"/>
      <c r="J16" s="34"/>
      <c r="K16" s="34"/>
      <c r="L16" s="36"/>
      <c r="M16" s="36"/>
      <c r="N16" s="32"/>
      <c r="O16" s="32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8" x14ac:dyDescent="0.35">
      <c r="A17" s="37"/>
      <c r="B17" s="7" t="s">
        <v>36</v>
      </c>
      <c r="C17" s="38"/>
      <c r="D17" s="38"/>
      <c r="E17" s="38"/>
      <c r="F17" s="34"/>
      <c r="G17" s="34"/>
      <c r="H17" s="39" t="s">
        <v>37</v>
      </c>
      <c r="I17" s="34"/>
      <c r="J17" s="34"/>
      <c r="K17" s="34"/>
      <c r="L17" s="36"/>
      <c r="M17" s="36"/>
      <c r="N17" s="38"/>
      <c r="O17" s="38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8" x14ac:dyDescent="0.35">
      <c r="A18" s="37"/>
      <c r="B18" s="87" t="s">
        <v>38</v>
      </c>
      <c r="C18" s="38"/>
      <c r="D18" s="38"/>
      <c r="E18" s="38"/>
      <c r="F18" s="40"/>
      <c r="G18" s="40"/>
      <c r="H18" s="41" t="s">
        <v>39</v>
      </c>
      <c r="I18" s="40"/>
      <c r="J18" s="40"/>
      <c r="K18" s="40"/>
      <c r="L18" s="38"/>
      <c r="M18" s="38"/>
      <c r="N18" s="38"/>
      <c r="O18" s="38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4" x14ac:dyDescent="0.3">
      <c r="A19" s="40"/>
      <c r="B19" s="88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4" x14ac:dyDescent="0.3">
      <c r="A20" s="42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5.75" customHeight="1" x14ac:dyDescent="0.3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5.75" customHeight="1" x14ac:dyDescent="0.3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5.75" customHeight="1" x14ac:dyDescent="0.3"/>
    <row r="24" spans="1:26" ht="15.75" customHeight="1" x14ac:dyDescent="0.3"/>
    <row r="25" spans="1:26" ht="15.75" customHeight="1" x14ac:dyDescent="0.3"/>
    <row r="26" spans="1:26" ht="15.75" customHeight="1" x14ac:dyDescent="0.3"/>
    <row r="27" spans="1:26" ht="15.75" customHeight="1" x14ac:dyDescent="0.3"/>
    <row r="28" spans="1:26" ht="15.75" customHeight="1" x14ac:dyDescent="0.3"/>
    <row r="29" spans="1:26" ht="15.75" customHeight="1" x14ac:dyDescent="0.3"/>
    <row r="30" spans="1:26" ht="15.75" customHeight="1" x14ac:dyDescent="0.3"/>
    <row r="31" spans="1:26" ht="15.75" customHeight="1" x14ac:dyDescent="0.3"/>
    <row r="32" spans="1:26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8">
    <mergeCell ref="B5:B7"/>
    <mergeCell ref="C6:C7"/>
    <mergeCell ref="B18:B19"/>
    <mergeCell ref="D6:D7"/>
    <mergeCell ref="E6:E7"/>
    <mergeCell ref="K6:K7"/>
    <mergeCell ref="A2:L2"/>
    <mergeCell ref="A3:L3"/>
    <mergeCell ref="A5:A7"/>
    <mergeCell ref="C5:E5"/>
    <mergeCell ref="F5:H5"/>
    <mergeCell ref="I5:K5"/>
    <mergeCell ref="L5:L7"/>
    <mergeCell ref="F6:F7"/>
    <mergeCell ref="G6:G7"/>
    <mergeCell ref="H6:H7"/>
    <mergeCell ref="I6:I7"/>
    <mergeCell ref="J6:J7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Danh sách chức danh nhóm C</vt:lpstr>
      <vt:lpstr>Dự trù kinh phí</vt:lpstr>
      <vt:lpstr>6b(1)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</dc:creator>
  <cp:lastModifiedBy>Admin</cp:lastModifiedBy>
  <cp:lastPrinted>2026-06-30T14:55:05Z</cp:lastPrinted>
  <dcterms:created xsi:type="dcterms:W3CDTF">2024-11-04T03:49:00Z</dcterms:created>
  <dcterms:modified xsi:type="dcterms:W3CDTF">2026-06-30T14:55:57Z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0E7710843F6C413B9D9A2DFAF55158C7_12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