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D:\Ái Quốc 2026\Công văn di 2026\BC thu chi ngân sách 6 tháng đầu năm 2026\"/>
    </mc:Choice>
  </mc:AlternateContent>
  <xr:revisionPtr revIDLastSave="0" documentId="13_ncr:1_{3527C9EA-9590-4390-84D5-E7D25864354F}" xr6:coauthVersionLast="47" xr6:coauthVersionMax="47" xr10:uidLastSave="{00000000-0000-0000-0000-000000000000}"/>
  <bookViews>
    <workbookView xWindow="-108" yWindow="-108" windowWidth="23256" windowHeight="12456" activeTab="1" xr2:uid="{00000000-000D-0000-FFFF-FFFF00000000}"/>
  </bookViews>
  <sheets>
    <sheet name="Thu NSTP" sheetId="1" r:id="rId1"/>
    <sheet name="CHI NGÂN SÁCH" sheetId="5" r:id="rId2"/>
    <sheet name="0060" sheetId="2" state="hidden" r:id="rId3"/>
    <sheet name="0077" sheetId="4" state="hidden" r:id="rId4"/>
    <sheet name="Sheet1" sheetId="3" state="hidden" r:id="rId5"/>
  </sheets>
  <definedNames>
    <definedName name="_xlnm.Print_Area" localSheetId="2">'0060'!$A$2:$U$199</definedName>
    <definedName name="_xlnm.Print_Area" localSheetId="3">'0077'!$A$2:$U$199</definedName>
    <definedName name="_xlnm.Print_Area" localSheetId="0">'Thu NSTP'!$A$1:$Q$41</definedName>
    <definedName name="_xlnm.Print_Titles" localSheetId="2">'0060'!$10:$12</definedName>
    <definedName name="_xlnm.Print_Titles" localSheetId="3">'0077'!$10:$12</definedName>
    <definedName name="_xlnm.Print_Titles" localSheetId="0">'Thu NSTP'!$3:$4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5" l="1"/>
  <c r="H31" i="5"/>
  <c r="O9" i="1"/>
  <c r="O10" i="1"/>
  <c r="P10" i="1"/>
  <c r="O11" i="1"/>
  <c r="P11" i="1"/>
  <c r="O12" i="1"/>
  <c r="P12" i="1"/>
  <c r="O13" i="1"/>
  <c r="P13" i="1"/>
  <c r="O14" i="1"/>
  <c r="P14" i="1"/>
  <c r="O15" i="1"/>
  <c r="P15" i="1"/>
  <c r="O16" i="1"/>
  <c r="O17" i="1"/>
  <c r="P17" i="1"/>
  <c r="O18" i="1"/>
  <c r="P18" i="1"/>
  <c r="O19" i="1"/>
  <c r="P19" i="1"/>
  <c r="O20" i="1"/>
  <c r="P20" i="1"/>
  <c r="O21" i="1"/>
  <c r="P21" i="1"/>
  <c r="O22" i="1"/>
  <c r="P22" i="1"/>
  <c r="O23" i="1"/>
  <c r="P23" i="1"/>
  <c r="P37" i="1"/>
  <c r="P38" i="1"/>
  <c r="P39" i="1"/>
  <c r="O8" i="1"/>
  <c r="E8" i="1"/>
  <c r="E37" i="1"/>
  <c r="M10" i="5" l="1"/>
  <c r="F11" i="5"/>
  <c r="L11" i="5" s="1"/>
  <c r="F12" i="5"/>
  <c r="L12" i="5" s="1"/>
  <c r="F13" i="5"/>
  <c r="L13" i="5" s="1"/>
  <c r="F14" i="5"/>
  <c r="L14" i="5" s="1"/>
  <c r="F15" i="5"/>
  <c r="L15" i="5" s="1"/>
  <c r="J10" i="5" l="1"/>
  <c r="J37" i="1"/>
  <c r="I21" i="1" l="1"/>
  <c r="U4" i="1" l="1"/>
  <c r="Z13" i="1"/>
  <c r="AB13" i="1" s="1"/>
  <c r="AA13" i="1"/>
  <c r="Z14" i="1"/>
  <c r="AB14" i="1" s="1"/>
  <c r="AA14" i="1"/>
  <c r="AC14" i="1" s="1"/>
  <c r="Z15" i="1"/>
  <c r="AB15" i="1" s="1"/>
  <c r="AA15" i="1"/>
  <c r="AC15" i="1" s="1"/>
  <c r="Z16" i="1"/>
  <c r="AB16" i="1" s="1"/>
  <c r="AA16" i="1"/>
  <c r="AC16" i="1" s="1"/>
  <c r="Z17" i="1"/>
  <c r="AB17" i="1" s="1"/>
  <c r="AA17" i="1"/>
  <c r="AC17" i="1" s="1"/>
  <c r="Z18" i="1"/>
  <c r="AB18" i="1" s="1"/>
  <c r="AA18" i="1"/>
  <c r="AC18" i="1" s="1"/>
  <c r="Z19" i="1"/>
  <c r="AB19" i="1" s="1"/>
  <c r="AA19" i="1"/>
  <c r="AC19" i="1" s="1"/>
  <c r="Z20" i="1"/>
  <c r="AB20" i="1" s="1"/>
  <c r="AA20" i="1"/>
  <c r="AC20" i="1" s="1"/>
  <c r="Z21" i="1"/>
  <c r="AB21" i="1" s="1"/>
  <c r="AA21" i="1"/>
  <c r="AC21" i="1" s="1"/>
  <c r="Z22" i="1"/>
  <c r="AB22" i="1" s="1"/>
  <c r="AA22" i="1"/>
  <c r="AC22" i="1" s="1"/>
  <c r="AA24" i="1"/>
  <c r="Z25" i="1"/>
  <c r="AC25" i="1"/>
  <c r="Z26" i="1"/>
  <c r="AB26" i="1" s="1"/>
  <c r="AC26" i="1"/>
  <c r="Z27" i="1"/>
  <c r="AB27" i="1" s="1"/>
  <c r="AC27" i="1"/>
  <c r="Z28" i="1"/>
  <c r="AB28" i="1" s="1"/>
  <c r="AC28" i="1"/>
  <c r="AB29" i="1"/>
  <c r="AC29" i="1"/>
  <c r="AB30" i="1"/>
  <c r="AC30" i="1"/>
  <c r="AB31" i="1"/>
  <c r="AC31" i="1"/>
  <c r="Z32" i="1"/>
  <c r="AB32" i="1" s="1"/>
  <c r="AC32" i="1"/>
  <c r="Z33" i="1"/>
  <c r="AB33" i="1" s="1"/>
  <c r="AC33" i="1"/>
  <c r="AC23" i="1"/>
  <c r="Z34" i="1"/>
  <c r="AC35" i="1"/>
  <c r="AC36" i="1"/>
  <c r="AA38" i="1"/>
  <c r="AC38" i="1"/>
  <c r="AA39" i="1"/>
  <c r="AC39" i="1" s="1"/>
  <c r="AA40" i="1"/>
  <c r="AC40" i="1" s="1"/>
  <c r="N28" i="5"/>
  <c r="K29" i="5"/>
  <c r="I29" i="5" s="1"/>
  <c r="K30" i="5"/>
  <c r="I30" i="5" s="1"/>
  <c r="K28" i="5"/>
  <c r="I28" i="5" s="1"/>
  <c r="C28" i="5"/>
  <c r="E27" i="5"/>
  <c r="N27" i="5" s="1"/>
  <c r="I31" i="5"/>
  <c r="H10" i="5"/>
  <c r="I10" i="5"/>
  <c r="K10" i="5"/>
  <c r="K18" i="5"/>
  <c r="I18" i="5" s="1"/>
  <c r="K19" i="5"/>
  <c r="I19" i="5" s="1"/>
  <c r="K20" i="5"/>
  <c r="I20" i="5" s="1"/>
  <c r="K21" i="5"/>
  <c r="I21" i="5" s="1"/>
  <c r="K22" i="5"/>
  <c r="I22" i="5" s="1"/>
  <c r="K23" i="5"/>
  <c r="I23" i="5" s="1"/>
  <c r="K24" i="5"/>
  <c r="I24" i="5" s="1"/>
  <c r="K25" i="5"/>
  <c r="I25" i="5" s="1"/>
  <c r="K26" i="5"/>
  <c r="I26" i="5" s="1"/>
  <c r="K17" i="5"/>
  <c r="F10" i="5"/>
  <c r="J16" i="5"/>
  <c r="G16" i="5"/>
  <c r="H16" i="5"/>
  <c r="C10" i="5"/>
  <c r="D16" i="5"/>
  <c r="D9" i="5" s="1"/>
  <c r="E16" i="5"/>
  <c r="E9" i="5" s="1"/>
  <c r="N31" i="5"/>
  <c r="F31" i="5"/>
  <c r="L31" i="5" s="1"/>
  <c r="C31" i="5"/>
  <c r="N30" i="5"/>
  <c r="F30" i="5"/>
  <c r="C30" i="5"/>
  <c r="F29" i="5"/>
  <c r="C29" i="5"/>
  <c r="F28" i="5"/>
  <c r="F27" i="5"/>
  <c r="N26" i="5"/>
  <c r="F26" i="5"/>
  <c r="C26" i="5"/>
  <c r="N25" i="5"/>
  <c r="F25" i="5"/>
  <c r="C25" i="5"/>
  <c r="N24" i="5"/>
  <c r="F24" i="5"/>
  <c r="C24" i="5"/>
  <c r="N23" i="5"/>
  <c r="F23" i="5"/>
  <c r="C23" i="5"/>
  <c r="N22" i="5"/>
  <c r="F22" i="5"/>
  <c r="C22" i="5"/>
  <c r="N21" i="5"/>
  <c r="F21" i="5"/>
  <c r="C21" i="5"/>
  <c r="N20" i="5"/>
  <c r="F20" i="5"/>
  <c r="C20" i="5"/>
  <c r="N19" i="5"/>
  <c r="F19" i="5"/>
  <c r="C19" i="5"/>
  <c r="N18" i="5"/>
  <c r="F18" i="5"/>
  <c r="C18" i="5"/>
  <c r="N17" i="5"/>
  <c r="F17" i="5"/>
  <c r="C17" i="5"/>
  <c r="F16" i="1"/>
  <c r="G23" i="1" l="1"/>
  <c r="K23" i="1"/>
  <c r="H23" i="1"/>
  <c r="L23" i="1"/>
  <c r="L23" i="5"/>
  <c r="L20" i="5"/>
  <c r="L21" i="5"/>
  <c r="L22" i="5"/>
  <c r="K27" i="5"/>
  <c r="I27" i="5" s="1"/>
  <c r="L27" i="5" s="1"/>
  <c r="L30" i="5"/>
  <c r="L29" i="5"/>
  <c r="P29" i="5" s="1"/>
  <c r="L19" i="5"/>
  <c r="L25" i="5"/>
  <c r="L26" i="5"/>
  <c r="L18" i="5"/>
  <c r="L24" i="5"/>
  <c r="L28" i="5"/>
  <c r="C27" i="5"/>
  <c r="L10" i="5"/>
  <c r="G9" i="5"/>
  <c r="M9" i="5" s="1"/>
  <c r="AC24" i="1"/>
  <c r="Z24" i="1"/>
  <c r="AA12" i="1"/>
  <c r="AC12" i="1" s="1"/>
  <c r="AC10" i="1" s="1"/>
  <c r="AA37" i="1"/>
  <c r="AB25" i="1"/>
  <c r="AB24" i="1" s="1"/>
  <c r="AC13" i="1"/>
  <c r="Z12" i="1"/>
  <c r="AB12" i="1" s="1"/>
  <c r="AB10" i="1" s="1"/>
  <c r="AC37" i="1"/>
  <c r="K16" i="5"/>
  <c r="K9" i="5" s="1"/>
  <c r="N16" i="5"/>
  <c r="J9" i="5"/>
  <c r="I17" i="5"/>
  <c r="H9" i="5"/>
  <c r="N9" i="5" s="1"/>
  <c r="C16" i="5"/>
  <c r="C9" i="5" s="1"/>
  <c r="F16" i="5"/>
  <c r="F9" i="5" s="1"/>
  <c r="P9" i="5" s="1"/>
  <c r="H18" i="1"/>
  <c r="J18" i="1" s="1"/>
  <c r="J24" i="1" l="1"/>
  <c r="N23" i="1"/>
  <c r="I16" i="5"/>
  <c r="I9" i="5" s="1"/>
  <c r="I23" i="1"/>
  <c r="M23" i="1"/>
  <c r="L17" i="5"/>
  <c r="L16" i="5" s="1"/>
  <c r="L9" i="5" s="1"/>
  <c r="AA10" i="1"/>
  <c r="AA11" i="1" s="1"/>
  <c r="Z10" i="1"/>
  <c r="Z11" i="1" s="1"/>
  <c r="AB11" i="1"/>
  <c r="AB9" i="1"/>
  <c r="AB8" i="1" s="1"/>
  <c r="AC11" i="1"/>
  <c r="AC9" i="1"/>
  <c r="AC8" i="1" s="1"/>
  <c r="G18" i="1"/>
  <c r="I18" i="1" s="1"/>
  <c r="J23" i="1" l="1"/>
  <c r="AA9" i="1"/>
  <c r="AA8" i="1" s="1"/>
  <c r="G22" i="1"/>
  <c r="I22" i="1" s="1"/>
  <c r="Z9" i="1"/>
  <c r="Z8" i="1" s="1"/>
  <c r="E32" i="1"/>
  <c r="G26" i="1"/>
  <c r="I26" i="1" s="1"/>
  <c r="E25" i="1"/>
  <c r="D24" i="1"/>
  <c r="F24" i="1"/>
  <c r="C24" i="1"/>
  <c r="H41" i="1" l="1"/>
  <c r="J41" i="1" s="1"/>
  <c r="G35" i="1"/>
  <c r="I35" i="1" s="1"/>
  <c r="G36" i="1"/>
  <c r="I36" i="1" s="1"/>
  <c r="G37" i="1"/>
  <c r="I37" i="1" s="1"/>
  <c r="G38" i="1"/>
  <c r="I38" i="1" s="1"/>
  <c r="G39" i="1"/>
  <c r="I39" i="1" s="1"/>
  <c r="G40" i="1"/>
  <c r="I40" i="1" s="1"/>
  <c r="G41" i="1"/>
  <c r="I41" i="1" s="1"/>
  <c r="H16" i="1"/>
  <c r="J16" i="1" s="1"/>
  <c r="H35" i="1"/>
  <c r="J35" i="1" s="1"/>
  <c r="H36" i="1"/>
  <c r="J36" i="1" s="1"/>
  <c r="H24" i="1" l="1"/>
  <c r="N25" i="3"/>
  <c r="M25" i="3"/>
  <c r="J25" i="3"/>
  <c r="I25" i="3"/>
  <c r="H25" i="3"/>
  <c r="G25" i="3"/>
  <c r="F25" i="3"/>
  <c r="K24" i="3"/>
  <c r="G24" i="3"/>
  <c r="K23" i="3"/>
  <c r="G23" i="3"/>
  <c r="K22" i="3"/>
  <c r="G22" i="3"/>
  <c r="K21" i="3"/>
  <c r="G21" i="3"/>
  <c r="K20" i="3"/>
  <c r="G20" i="3"/>
  <c r="K19" i="3"/>
  <c r="G19" i="3"/>
  <c r="K18" i="3"/>
  <c r="G18" i="3"/>
  <c r="K17" i="3"/>
  <c r="G17" i="3"/>
  <c r="K16" i="3"/>
  <c r="G16" i="3"/>
  <c r="K15" i="3"/>
  <c r="G15" i="3"/>
  <c r="K14" i="3"/>
  <c r="G14" i="3"/>
  <c r="K13" i="3"/>
  <c r="G13" i="3"/>
  <c r="K12" i="3"/>
  <c r="G12" i="3"/>
  <c r="K11" i="3"/>
  <c r="G11" i="3"/>
  <c r="K10" i="3"/>
  <c r="G10" i="3"/>
  <c r="K9" i="3"/>
  <c r="G9" i="3"/>
  <c r="K8" i="3"/>
  <c r="G8" i="3"/>
  <c r="K7" i="3"/>
  <c r="G7" i="3"/>
  <c r="K6" i="3"/>
  <c r="G6" i="3"/>
  <c r="K5" i="3"/>
  <c r="G5" i="3"/>
  <c r="K25" i="3" l="1"/>
  <c r="F40" i="1"/>
  <c r="H40" i="1" s="1"/>
  <c r="J40" i="1" s="1"/>
  <c r="H39" i="1" l="1"/>
  <c r="F38" i="1"/>
  <c r="H38" i="1" s="1"/>
  <c r="N18" i="1"/>
  <c r="H21" i="1"/>
  <c r="J21" i="1" s="1"/>
  <c r="H22" i="1"/>
  <c r="J22" i="1" s="1"/>
  <c r="G27" i="1"/>
  <c r="I27" i="1" s="1"/>
  <c r="M22" i="1"/>
  <c r="M18" i="1"/>
  <c r="G28" i="1"/>
  <c r="I28" i="1" s="1"/>
  <c r="S14" i="1"/>
  <c r="D12" i="1"/>
  <c r="D10" i="1" s="1"/>
  <c r="C12" i="1"/>
  <c r="C10" i="1" s="1"/>
  <c r="I24" i="1" l="1"/>
  <c r="M21" i="1"/>
  <c r="N38" i="1"/>
  <c r="N22" i="1"/>
  <c r="N21" i="1"/>
  <c r="N39" i="1"/>
  <c r="G13" i="1"/>
  <c r="I13" i="1" s="1"/>
  <c r="G15" i="1"/>
  <c r="H15" i="1" s="1"/>
  <c r="N15" i="1" s="1"/>
  <c r="G20" i="1"/>
  <c r="H20" i="1"/>
  <c r="H19" i="1"/>
  <c r="G14" i="1"/>
  <c r="I14" i="1" s="1"/>
  <c r="G17" i="1"/>
  <c r="I17" i="1" s="1"/>
  <c r="G19" i="1"/>
  <c r="I19" i="1" s="1"/>
  <c r="C9" i="1"/>
  <c r="C8" i="1" s="1"/>
  <c r="T8" i="1" s="1"/>
  <c r="C11" i="1"/>
  <c r="D9" i="1"/>
  <c r="D11" i="1"/>
  <c r="G24" i="1"/>
  <c r="E24" i="1"/>
  <c r="F37" i="1"/>
  <c r="H37" i="1" s="1"/>
  <c r="M17" i="1" l="1"/>
  <c r="H14" i="1"/>
  <c r="N14" i="1" s="1"/>
  <c r="N19" i="1"/>
  <c r="J19" i="1"/>
  <c r="N20" i="1"/>
  <c r="J20" i="1"/>
  <c r="M20" i="1"/>
  <c r="I20" i="1"/>
  <c r="J13" i="1"/>
  <c r="M19" i="1"/>
  <c r="I15" i="1"/>
  <c r="H17" i="1"/>
  <c r="G12" i="1"/>
  <c r="G10" i="1" s="1"/>
  <c r="H13" i="1"/>
  <c r="M14" i="1"/>
  <c r="M15" i="1"/>
  <c r="M13" i="1"/>
  <c r="F12" i="1"/>
  <c r="F10" i="1" s="1"/>
  <c r="E12" i="1"/>
  <c r="E10" i="1" s="1"/>
  <c r="K22" i="1"/>
  <c r="K21" i="1"/>
  <c r="K20" i="1"/>
  <c r="K19" i="1"/>
  <c r="K18" i="1"/>
  <c r="K17" i="1"/>
  <c r="L22" i="1"/>
  <c r="L21" i="1"/>
  <c r="L20" i="1"/>
  <c r="L19" i="1"/>
  <c r="L18" i="1"/>
  <c r="L17" i="1"/>
  <c r="L14" i="1"/>
  <c r="L15" i="1"/>
  <c r="K14" i="1"/>
  <c r="K15" i="1"/>
  <c r="D37" i="1"/>
  <c r="N37" i="1" s="1"/>
  <c r="J15" i="1" l="1"/>
  <c r="J14" i="1"/>
  <c r="N17" i="1"/>
  <c r="J17" i="1"/>
  <c r="I12" i="1"/>
  <c r="H12" i="1"/>
  <c r="H10" i="1" s="1"/>
  <c r="N13" i="1"/>
  <c r="D8" i="1"/>
  <c r="U8" i="1" s="1"/>
  <c r="E9" i="1"/>
  <c r="E11" i="1"/>
  <c r="K10" i="1"/>
  <c r="F9" i="1"/>
  <c r="F11" i="1"/>
  <c r="L10" i="1"/>
  <c r="L39" i="1"/>
  <c r="K13" i="1"/>
  <c r="L38" i="1"/>
  <c r="L13" i="1"/>
  <c r="K12" i="1"/>
  <c r="L37" i="1"/>
  <c r="L12" i="1"/>
  <c r="F8" i="1" l="1"/>
  <c r="P9" i="1"/>
  <c r="J12" i="1"/>
  <c r="I10" i="1"/>
  <c r="K9" i="1"/>
  <c r="R11" i="1"/>
  <c r="N12" i="1"/>
  <c r="M12" i="1"/>
  <c r="L11" i="1"/>
  <c r="L9" i="1"/>
  <c r="S11" i="1" l="1"/>
  <c r="P8" i="1"/>
  <c r="I11" i="1"/>
  <c r="I9" i="1"/>
  <c r="J10" i="1"/>
  <c r="H9" i="1"/>
  <c r="N10" i="1"/>
  <c r="H11" i="1"/>
  <c r="N11" i="1" s="1"/>
  <c r="G9" i="1"/>
  <c r="M10" i="1"/>
  <c r="G11" i="1"/>
  <c r="M11" i="1" s="1"/>
  <c r="K11" i="1"/>
  <c r="L8" i="1"/>
  <c r="K8" i="1"/>
  <c r="I8" i="1" l="1"/>
  <c r="J11" i="1"/>
  <c r="J9" i="1"/>
  <c r="N9" i="1"/>
  <c r="H8" i="1"/>
  <c r="N8" i="1" s="1"/>
  <c r="M9" i="1"/>
  <c r="G8" i="1"/>
  <c r="M8" i="1" s="1"/>
  <c r="J8" i="1" l="1"/>
</calcChain>
</file>

<file path=xl/sharedStrings.xml><?xml version="1.0" encoding="utf-8"?>
<sst xmlns="http://schemas.openxmlformats.org/spreadsheetml/2006/main" count="944" uniqueCount="398">
  <si>
    <t>I</t>
  </si>
  <si>
    <t>II</t>
  </si>
  <si>
    <t>STT</t>
  </si>
  <si>
    <t>Chỉ tiêu</t>
  </si>
  <si>
    <t/>
  </si>
  <si>
    <t>Thực hiện trong kỳ</t>
  </si>
  <si>
    <t>NSNN</t>
  </si>
  <si>
    <t>NSTW</t>
  </si>
  <si>
    <t>NSĐP</t>
  </si>
  <si>
    <t>Chia ra</t>
  </si>
  <si>
    <t>1</t>
  </si>
  <si>
    <t>2</t>
  </si>
  <si>
    <t>3</t>
  </si>
  <si>
    <t>4</t>
  </si>
  <si>
    <t>6</t>
  </si>
  <si>
    <t>8</t>
  </si>
  <si>
    <t>9</t>
  </si>
  <si>
    <t>10</t>
  </si>
  <si>
    <t>12</t>
  </si>
  <si>
    <t>A</t>
  </si>
  <si>
    <t>1.1</t>
  </si>
  <si>
    <t>Thuế GTGT</t>
  </si>
  <si>
    <t>1.2</t>
  </si>
  <si>
    <t>Thuế TNDN</t>
  </si>
  <si>
    <t>1.3</t>
  </si>
  <si>
    <t>1.4</t>
  </si>
  <si>
    <t>Thuế tài nguyên</t>
  </si>
  <si>
    <t>2.1</t>
  </si>
  <si>
    <t>2.2</t>
  </si>
  <si>
    <t>2.3</t>
  </si>
  <si>
    <t>2.4</t>
  </si>
  <si>
    <t>3.1</t>
  </si>
  <si>
    <t>3.2</t>
  </si>
  <si>
    <t>3.3</t>
  </si>
  <si>
    <t>3.4</t>
  </si>
  <si>
    <t>3.5</t>
  </si>
  <si>
    <t>5</t>
  </si>
  <si>
    <t>Thuế thu nhập cá nhân</t>
  </si>
  <si>
    <t>Thuế bảo vệ môi trường</t>
  </si>
  <si>
    <t>7</t>
  </si>
  <si>
    <t>Lệ phí trước bạ</t>
  </si>
  <si>
    <t>9.1</t>
  </si>
  <si>
    <t>Thuế sử dụng đất nông nghiệp</t>
  </si>
  <si>
    <t>9.2</t>
  </si>
  <si>
    <t>9.3</t>
  </si>
  <si>
    <t>9.4</t>
  </si>
  <si>
    <t>Thu tiền sử dụng đất</t>
  </si>
  <si>
    <t>9.5</t>
  </si>
  <si>
    <t>Thu từ hoạt động xổ số kiến thiết</t>
  </si>
  <si>
    <t>10.1</t>
  </si>
  <si>
    <t>Thuế giá trị gia tăng</t>
  </si>
  <si>
    <t>10.2</t>
  </si>
  <si>
    <t>Thuế thu nhập doanh nghiệp</t>
  </si>
  <si>
    <t>10.3</t>
  </si>
  <si>
    <t>Thuế tiêu thụ đặc biệt</t>
  </si>
  <si>
    <t>Thu khác</t>
  </si>
  <si>
    <t>11</t>
  </si>
  <si>
    <t>Thu tiền cấp quyền khai thác khoáng sản</t>
  </si>
  <si>
    <t>11.1</t>
  </si>
  <si>
    <t>11.2</t>
  </si>
  <si>
    <t>Thu hồi các khoản chi năm trước</t>
  </si>
  <si>
    <t>Thu tiền bán hàng hóa, vật tư dự trữ</t>
  </si>
  <si>
    <t>Thu tiền cho thuê, bán tài sản khác</t>
  </si>
  <si>
    <t>Lãi thu từ các khoản tham gia góp vốn của nhà nước</t>
  </si>
  <si>
    <t>Thu khác còn lại</t>
  </si>
  <si>
    <t>13</t>
  </si>
  <si>
    <t>Thu hồi vốn, lợi nhuận, lợi nhuận sau thuế, chênh lệch thu chi của NHNN</t>
  </si>
  <si>
    <t>Thu hồi vốn của Nhà nước tại các tổ chức kinh tế</t>
  </si>
  <si>
    <t>Thu cổ tức</t>
  </si>
  <si>
    <t>Lợi nhuận được chia từ phần vốn nhà nước đầu tư tại doanh nghiệp</t>
  </si>
  <si>
    <t>Lợi nhuận sau thuế còn lại sau khi trích lập các quỹ</t>
  </si>
  <si>
    <t>Chênh lệch thu, chi của Ngân hàng Nhà nước</t>
  </si>
  <si>
    <t>Thu về dầu thô</t>
  </si>
  <si>
    <t>Thu về dầu thô theo hiệp định, hợp đồng</t>
  </si>
  <si>
    <t>Dầu lãi được chia của Chính phủ Việt Nam</t>
  </si>
  <si>
    <t>1.5</t>
  </si>
  <si>
    <t>Thuế đặc biệt</t>
  </si>
  <si>
    <t>1.6</t>
  </si>
  <si>
    <t>1.7</t>
  </si>
  <si>
    <t>Thu chênh lệch giá dầu</t>
  </si>
  <si>
    <t>1.8</t>
  </si>
  <si>
    <t>Khác</t>
  </si>
  <si>
    <t>Lãi được chia của Chính phủ Việt Nam</t>
  </si>
  <si>
    <t>Lợi nhuận sau thuế được chia của Chính phủ Việt Nam</t>
  </si>
  <si>
    <t>2.5</t>
  </si>
  <si>
    <t>2.6</t>
  </si>
  <si>
    <t>Phụ thu về condensate</t>
  </si>
  <si>
    <t>2.7</t>
  </si>
  <si>
    <t>Thu chênh lệch giá condensate</t>
  </si>
  <si>
    <t>2.8</t>
  </si>
  <si>
    <t>III</t>
  </si>
  <si>
    <t>Tổng thu từ hoạt động XNK</t>
  </si>
  <si>
    <t>Thuế xuất khẩu</t>
  </si>
  <si>
    <t>Thuế nhập khẩu</t>
  </si>
  <si>
    <t>Hoàn thuế GTGT</t>
  </si>
  <si>
    <t>IV</t>
  </si>
  <si>
    <t>V</t>
  </si>
  <si>
    <t>VI</t>
  </si>
  <si>
    <t>Thu từ quỹ dự trữ tài chính</t>
  </si>
  <si>
    <t>B</t>
  </si>
  <si>
    <t>Tr.đó: Địa phương vay từ nguồn cho vay lại của Chính phủ</t>
  </si>
  <si>
    <t>C</t>
  </si>
  <si>
    <t>D</t>
  </si>
  <si>
    <t>E</t>
  </si>
  <si>
    <t>TỔNG SỐ</t>
  </si>
  <si>
    <t>Thu nội địa không kể dầu thô</t>
  </si>
  <si>
    <t>Thu từ khu vực doanh nghiệp do Nhà nước giữ vai trò chủ đạo</t>
  </si>
  <si>
    <t>1.1.1</t>
  </si>
  <si>
    <t>Thuế giá trị gia tăng hàng sản xuất - kinh doanh trong nước</t>
  </si>
  <si>
    <t>1.1.2</t>
  </si>
  <si>
    <t>1.1.3</t>
  </si>
  <si>
    <t>1.1.4</t>
  </si>
  <si>
    <t>1.1.5</t>
  </si>
  <si>
    <t>Thu từ khu vực doanh nghiệp do Nhà nước giữ vai trò chủ đạo địa phương quản lý</t>
  </si>
  <si>
    <t>1.2.1</t>
  </si>
  <si>
    <t>1.2.2</t>
  </si>
  <si>
    <t>1.2.3</t>
  </si>
  <si>
    <t>1.2.4</t>
  </si>
  <si>
    <t>1.2.5</t>
  </si>
  <si>
    <t>Thu từ khu vực doanh nghiệp có vốn đầu tư nước ngoài</t>
  </si>
  <si>
    <t>Thu từ khu vực kinh tế ngoài quốc doanh</t>
  </si>
  <si>
    <t>Các loại phí, lệ phí</t>
  </si>
  <si>
    <t>7.1</t>
  </si>
  <si>
    <t>7.2</t>
  </si>
  <si>
    <t>7.3</t>
  </si>
  <si>
    <t>7.4</t>
  </si>
  <si>
    <t>8.1</t>
  </si>
  <si>
    <t>8.2</t>
  </si>
  <si>
    <t>Thuế sử dụng đất phi nông nghiệp</t>
  </si>
  <si>
    <t>8.3</t>
  </si>
  <si>
    <t>8.4</t>
  </si>
  <si>
    <t>8.5</t>
  </si>
  <si>
    <t>Thu tiền cấp quyền khai thác khoáng sản, vùng trời, vùng biển</t>
  </si>
  <si>
    <t>Thu tiền cấp quyền khai thác vùng biển</t>
  </si>
  <si>
    <t>Thu tiền cấp quyền khai thác tài nguyên khác còn lại</t>
  </si>
  <si>
    <t>Thu khác ngân sách</t>
  </si>
  <si>
    <t>11.3</t>
  </si>
  <si>
    <t>11.4</t>
  </si>
  <si>
    <t>11.5</t>
  </si>
  <si>
    <t>11.6</t>
  </si>
  <si>
    <t>11.7</t>
  </si>
  <si>
    <t>11.8</t>
  </si>
  <si>
    <t>13.1</t>
  </si>
  <si>
    <t>13.2</t>
  </si>
  <si>
    <t>13.3</t>
  </si>
  <si>
    <t>13.4</t>
  </si>
  <si>
    <t>13.5</t>
  </si>
  <si>
    <t>Thu cân đối từ hoạt động xuất nhập khẩu</t>
  </si>
  <si>
    <t>Thu viện trợ</t>
  </si>
  <si>
    <t>VII</t>
  </si>
  <si>
    <t>Vay trong nước</t>
  </si>
  <si>
    <t>Tạm vay của NSNN</t>
  </si>
  <si>
    <t>Thu bổ sung từ ngân sách cấp trên</t>
  </si>
  <si>
    <t>Bổ sung cân đối</t>
  </si>
  <si>
    <t>Bổ sung có mục tiêu bằng nguồn vốn trong nước</t>
  </si>
  <si>
    <t>Bổ sung có mục tiêu bằng nguồn vốn ngoài nước</t>
  </si>
  <si>
    <t>Thu hỗ trợ từ địa phương khác</t>
  </si>
  <si>
    <t>Nguồn năm trước chuyển sang năm nay (thu chuyển nguồn)</t>
  </si>
  <si>
    <t>Thu kết dư ngân sách</t>
  </si>
  <si>
    <t>Đơn vị: triệu đồng</t>
  </si>
  <si>
    <t>NỘI DUNG</t>
  </si>
  <si>
    <t>Thu NSĐP</t>
  </si>
  <si>
    <t>TỔNG THU NGÂN SÁCH NHÀ NƯỚC</t>
  </si>
  <si>
    <t>Thu từ khu vực DNNN do Trung ương quản lý</t>
  </si>
  <si>
    <t xml:space="preserve">Thu từ khu vực doanh nghiệp có vốn đầu tư nước ngoài </t>
  </si>
  <si>
    <t xml:space="preserve">Thu từ khu vực kinh tế ngoài quốc doanh </t>
  </si>
  <si>
    <t xml:space="preserve"> -</t>
  </si>
  <si>
    <t>Thuế Tài nguyên</t>
  </si>
  <si>
    <t>Tiền cho thuê đất, thuê mặt nước</t>
  </si>
  <si>
    <t>Tiền cho thuê và tiền bán nhà ở thuộc sở hữu nhà nước</t>
  </si>
  <si>
    <t>Thu từ quỹ đất công ích, hoa lợi công sản khác</t>
  </si>
  <si>
    <t>Thu chuyển nguồn CCTL còn dư năm trước chuyển sang</t>
  </si>
  <si>
    <t>Thu bổ sung cân đối từ ngân sách cấp trên</t>
  </si>
  <si>
    <t>Thu bổ sung mục tiêu từ ngân sách cấp trên</t>
  </si>
  <si>
    <t>Tỷ lệ</t>
  </si>
  <si>
    <t>Thu NSNN</t>
  </si>
  <si>
    <t>Ghi chú</t>
  </si>
  <si>
    <t>NS Tỉnh</t>
  </si>
  <si>
    <t>NS Huyện</t>
  </si>
  <si>
    <t>NS Xã</t>
  </si>
  <si>
    <t>TỔNG SỐ (Đã loại trừ hoàn thế GTGT)</t>
  </si>
  <si>
    <t>Thu Ngân Sách Nhà Nước</t>
  </si>
  <si>
    <t>Thu NSNN (Đã loại trừ hoàn thuế GTGT)</t>
  </si>
  <si>
    <t xml:space="preserve">Thu từ khu vực doanh nghiệp do Nhà nước giữ vai trò chủ đạo Trung ương quản lý </t>
  </si>
  <si>
    <t>Tr.đó: Từ hoạt động thăm dò và khai thác dầu, khí (gồm cả thuế giá trị gia tăng thu đối với dầu, khí khai thác theo hiệp định, hợp đồng thăm dò, khai thác dầu, khí bán ra trong nước)</t>
  </si>
  <si>
    <t>Thuế tiêu thụ đặc biệt  hàng sản xuất - kinh doanh trong nước</t>
  </si>
  <si>
    <t>Tr.đó: Thuế tiêu thụ đặc biệt hàng nhập khẩu bán ra trong nước</t>
  </si>
  <si>
    <t xml:space="preserve">Thuế thu nhập doanh nghiệp </t>
  </si>
  <si>
    <t>Tr.đó: Từ hoạt động thăm dò và khai thác dầu, khí (không kể thuế TNDN thu theo hiệp định, hợp đồng)</t>
  </si>
  <si>
    <t>Tr.đó:  - Tài nguyên dầu, khí (không bao gồm thuế tài nguyên khai thác dầu, khí theo hiệp định, hợp đồng)</t>
  </si>
  <si>
    <t>           - Tài nguyên nước thủy điện</t>
  </si>
  <si>
    <t>Thu từ khí thiên nhiên, khí than theo hiệp định, hợp đồng</t>
  </si>
  <si>
    <t>Tr.đó: Từ hoạt động thăm dò và khai thác dầu, khí (không kể thuế TNDN thu theo hiệp định, hợp đồng).</t>
  </si>
  <si>
    <t>            - Tài nguyên nước thủy điện</t>
  </si>
  <si>
    <t>Tr.đó: - Tài nguyên dầu, khí (không bao gồm thuế tài nguyên khai thác dầu, khí theo hiệp định, hợp đồng)</t>
  </si>
  <si>
    <t>Thu từ khí thiên nhiên và khí than theo hiệp định, hợp đồng</t>
  </si>
  <si>
    <t>Thuế bảo vệ môi trường do cơ quan thuế thực hiện</t>
  </si>
  <si>
    <t>Trong đó: - Từ hàng nhập khẩu bán ra trong nước</t>
  </si>
  <si>
    <t>                - Từ hàng hóa sản xuất trong nước</t>
  </si>
  <si>
    <t>Trong đó: - Phí thuộc lĩnh vực đường bộ</t>
  </si>
  <si>
    <t>                - Phí thuộc lĩnh vực đường biển</t>
  </si>
  <si>
    <t>                - Phí BVMT đối với khai thác khoáng sản</t>
  </si>
  <si>
    <t>                - Phí tham quan</t>
  </si>
  <si>
    <t>                - Phí sử dụng công trình kết cấu hạ tầng, công trình dịch vụ, tiện ích công cộng trong lĩnh vực cửa khẩu</t>
  </si>
  <si>
    <t>Thu phí, lệ phí trung ương</t>
  </si>
  <si>
    <t>Thu phí, lệ phí tỉnh</t>
  </si>
  <si>
    <t>Thu phí, lệ phí huyện</t>
  </si>
  <si>
    <t>Thu phí, lệ phí xã</t>
  </si>
  <si>
    <t xml:space="preserve">Các khoản thu về nhà, đất </t>
  </si>
  <si>
    <t xml:space="preserve">Thu tiền cho thuê đất, thuê mặt nước </t>
  </si>
  <si>
    <t xml:space="preserve">Tr.đó: Thu từ hoạt động thăm dò và khai thác dầu, khí </t>
  </si>
  <si>
    <t>Tiền thuê đất GTGC theo khoản đã ứng bồi thường, giải phóng mặt bằng theo quy định của pháp luật</t>
  </si>
  <si>
    <t>Tr.đó: Tiền chuyển mục đích sử dụng đất đối với đất do cơ quan, đơn vị, tổ chức thuộc Nhà nước quản lý</t>
  </si>
  <si>
    <t>Thu tiền cho thuê và bán nhà ở thuộc sở hữu nhà nước</t>
  </si>
  <si>
    <t xml:space="preserve">Thu từ thu nhập sau thuế </t>
  </si>
  <si>
    <t>Tr.đó: - Thu từ giấy phép do cơ quan Trung ương cấp</t>
  </si>
  <si>
    <t>           - Thu từ giấy phép do Ủy ban nhân dân cấp tỉnh cấp</t>
  </si>
  <si>
    <t>Thu chênh lệch tỷ giá ngoại tệ</t>
  </si>
  <si>
    <t>Thu tiền phạt</t>
  </si>
  <si>
    <t>Trong đó: - Phạt vi phạm hành chính trong lĩnh vực an toàn giao thông</t>
  </si>
  <si>
    <t>                - Phạt vi phạm hành chính do ngành thuế thực hiện</t>
  </si>
  <si>
    <t xml:space="preserve">Thu tịch thu </t>
  </si>
  <si>
    <t>Tr.đó: Tịch thu chống lậu</t>
  </si>
  <si>
    <t>-Trong đó: Thu tiền bảo vệ và phát triển đất trồng lúa</t>
  </si>
  <si>
    <t xml:space="preserve">Thu từ quỹ đất công ích và thu hoa lợi công sản khác </t>
  </si>
  <si>
    <t>Tr.đó: Tiền đền bù thiệt hại khi NN thu hồi đất công</t>
  </si>
  <si>
    <t>Tr.đó: - Thu từ doanh nghiệp do Trung ương quản lý</t>
  </si>
  <si>
    <t>          - Thu từ doanh nghiệp do địa phương quản lý</t>
  </si>
  <si>
    <t>Tr.đó: - Lợi nhuận còn lại của các DN do các Bộ, ngành Trung ương quản lý</t>
  </si>
  <si>
    <t>          - Lợi nhuận còn lại của các DN do địa phương quản lý</t>
  </si>
  <si>
    <t>Phụ thu về dầu</t>
  </si>
  <si>
    <t>Thu về Condensate theo hiệp định, hợp đồng</t>
  </si>
  <si>
    <t>Thuế tiêu thụ đặc biệt hàng nhập khẩu</t>
  </si>
  <si>
    <t>Thuế giá trị gia tăng hàng nhập khẩu</t>
  </si>
  <si>
    <t>Thuế bổ sung đối với hàng hoá nhập khẩu vào Việt Nam</t>
  </si>
  <si>
    <t xml:space="preserve">Tr.đó: - Thuế chống bán phá giá </t>
  </si>
  <si>
    <t xml:space="preserve">          - Thuế chống trợ cấp </t>
  </si>
  <si>
    <t>          - Thuế chống phân biệt đối xử</t>
  </si>
  <si>
    <t>          - Thuế tự vệ</t>
  </si>
  <si>
    <t>Thuế bảo vệ môi trường hàng nhập khẩu</t>
  </si>
  <si>
    <t>Hoàn thuế XNK đối với các chương trình ưu đãi thuế SX, lắp ráp ô tô hoặc chương trình ưu đãi thuế CNHT</t>
  </si>
  <si>
    <t>Hoàn thuế TTĐB đối với xăng khoáng nguyên liệu dùng để sản xuất, pha chế xăng sinh học</t>
  </si>
  <si>
    <t>Thu Viện trợ</t>
  </si>
  <si>
    <t>Các khoản huy động, đóng góp</t>
  </si>
  <si>
    <t>Các khoản huy động đóng góp xây dựng cơ sở hạ tầng</t>
  </si>
  <si>
    <t>Các khoản huy động đóng góp khác</t>
  </si>
  <si>
    <t xml:space="preserve">Thu hồi các khoản cho vay của Nhà nước và thu từ quỹ dự trữ tài chính </t>
  </si>
  <si>
    <t>Thu từ các khoản cho vay của nhà nước</t>
  </si>
  <si>
    <t>Thu nợ gốc cho vay</t>
  </si>
  <si>
    <t>Thu lãi cho vay</t>
  </si>
  <si>
    <t>Tạm thu ngân sách</t>
  </si>
  <si>
    <t>VIII</t>
  </si>
  <si>
    <t xml:space="preserve">Các khoản thu không có trong công thức </t>
  </si>
  <si>
    <t xml:space="preserve">Trong đó: Các khoản thu có cấp ngân sách là 0 </t>
  </si>
  <si>
    <t>VAY CỦA NGÂN SÁCH NHÀ NƯỚC</t>
  </si>
  <si>
    <t xml:space="preserve">Vay ngoài nước </t>
  </si>
  <si>
    <t>Tạm ứng từ Ngân hàng Nhà nước theo Lệnh của Chính phủ</t>
  </si>
  <si>
    <t>Tạm vay khác</t>
  </si>
  <si>
    <t>THU CHUYỂN GIAO NGÂN SÁCH</t>
  </si>
  <si>
    <t>Bổ sung có mục tiêu</t>
  </si>
  <si>
    <t>Thu từ ngân sách cấp dưới nộp lên</t>
  </si>
  <si>
    <t xml:space="preserve">THU CHUYỂN NGUỒN </t>
  </si>
  <si>
    <t>Thu chuyển nguồn</t>
  </si>
  <si>
    <t>Các khoản thu không có trong công thức</t>
  </si>
  <si>
    <t>Trong đó: Các khoản thu có cấp ngân sách là 0</t>
  </si>
  <si>
    <t>THU KẾT DƯ NGÂN SÁCH</t>
  </si>
  <si>
    <t>KẾ TOÁN TRƯỞNG</t>
  </si>
  <si>
    <t>NGƯỜI LẬP</t>
  </si>
  <si>
    <t xml:space="preserve">Dự toán năm 2026 </t>
  </si>
  <si>
    <t>ƯTH</t>
  </si>
  <si>
    <t>QUÝ I</t>
  </si>
  <si>
    <t>Thu từ khu vực DNNN do cấp địa phương quản lý</t>
  </si>
  <si>
    <t>BẢNG TỔNG HỢP</t>
  </si>
  <si>
    <t xml:space="preserve">KẾT QUẢ NỘP TIỀN ĐẤU GIÁ QUYỀN SỬ DỤNG  20/32 LÔ ĐẤT Ở  </t>
  </si>
  <si>
    <t xml:space="preserve">STT
</t>
  </si>
  <si>
    <t>Họ và Tên</t>
  </si>
  <si>
    <t>Số điện thoại</t>
  </si>
  <si>
    <t>Khu (Dãy LK)</t>
  </si>
  <si>
    <t>Lô số</t>
  </si>
  <si>
    <t>DT đất 
(m2)</t>
  </si>
  <si>
    <t>Tiền đặt cọc</t>
  </si>
  <si>
    <t xml:space="preserve">
Thành tiền (đ/lô đất)
</t>
  </si>
  <si>
    <t>Số tiền còn lại</t>
  </si>
  <si>
    <t>Đã nộp</t>
  </si>
  <si>
    <t>Còn thiếu</t>
  </si>
  <si>
    <t>Ngày nộp</t>
  </si>
  <si>
    <t>Số điều tiết</t>
  </si>
  <si>
    <t>Số thực</t>
  </si>
  <si>
    <t>Vũ Trọng Hướng</t>
  </si>
  <si>
    <t>N12</t>
  </si>
  <si>
    <t>Lô 4</t>
  </si>
  <si>
    <t>Lô 5</t>
  </si>
  <si>
    <t>Lô 6</t>
  </si>
  <si>
    <t>Phạm Văn Mạnh</t>
  </si>
  <si>
    <t>Lô 16</t>
  </si>
  <si>
    <t>Phạm Văn Hiển</t>
  </si>
  <si>
    <t>Lô 17</t>
  </si>
  <si>
    <t xml:space="preserve">Nguyễn Đình Sơn </t>
  </si>
  <si>
    <t>N13</t>
  </si>
  <si>
    <t>Lô 23</t>
  </si>
  <si>
    <t>Lô 25</t>
  </si>
  <si>
    <t xml:space="preserve">Nguyễn Thị Hà </t>
  </si>
  <si>
    <t>Lô 26</t>
  </si>
  <si>
    <t>Lô 11</t>
  </si>
  <si>
    <t xml:space="preserve">Lê Tiến Dũng </t>
  </si>
  <si>
    <t>Lô 20</t>
  </si>
  <si>
    <t xml:space="preserve">Nguyễn Duy Hoàng </t>
  </si>
  <si>
    <t>Lô 02</t>
  </si>
  <si>
    <t>Lô 03</t>
  </si>
  <si>
    <t>Phạm Thị Nhung</t>
  </si>
  <si>
    <t>Lô 05</t>
  </si>
  <si>
    <t xml:space="preserve">Trần Đức Hùng </t>
  </si>
  <si>
    <t>Lô 06</t>
  </si>
  <si>
    <t>Lô 07</t>
  </si>
  <si>
    <t>Lô 08</t>
  </si>
  <si>
    <t>Lô 09</t>
  </si>
  <si>
    <t xml:space="preserve">Đoàn Thị Nguyên </t>
  </si>
  <si>
    <t>Lô 12</t>
  </si>
  <si>
    <t>Lô 13</t>
  </si>
  <si>
    <t>Tổng cộng</t>
  </si>
  <si>
    <t>0868250000</t>
  </si>
  <si>
    <t>0923882999</t>
  </si>
  <si>
    <t>0981775559</t>
  </si>
  <si>
    <t>0988446738</t>
  </si>
  <si>
    <t>0964256990</t>
  </si>
  <si>
    <t>0376599599</t>
  </si>
  <si>
    <t>0966206989</t>
  </si>
  <si>
    <t>0386408888</t>
  </si>
  <si>
    <t>0934599222</t>
  </si>
  <si>
    <t>0399711319</t>
  </si>
  <si>
    <r>
      <rPr>
        <b/>
        <sz val="10"/>
        <color rgb="FF000000"/>
        <rFont val="Times New Roman"/>
        <family val="1"/>
      </rPr>
      <t xml:space="preserve">Mẫu số: B2-01/NS-Tabmis
</t>
    </r>
    <r>
      <rPr>
        <sz val="10"/>
        <color rgb="FF000000"/>
        <rFont val="Times New Roman"/>
        <family val="1"/>
      </rPr>
      <t>(TT 77/2017 ngày 28/7/2017 của Bộ Tài chính)</t>
    </r>
  </si>
  <si>
    <r>
      <rPr>
        <b/>
        <sz val="10"/>
        <color rgb="FF000000"/>
        <rFont val="Times New Roman"/>
        <family val="1"/>
      </rPr>
      <t xml:space="preserve">0077-Phòng Giao dịch số 5 - Kho bạc Nhà nước Khu vực III
</t>
    </r>
    <r>
      <rPr>
        <sz val="10"/>
        <color rgb="FF000000"/>
        <rFont val="Times New Roman"/>
        <family val="1"/>
      </rPr>
      <t>Nguồn dữ liệu Tabmis</t>
    </r>
  </si>
  <si>
    <r>
      <rPr>
        <sz val="10"/>
        <color rgb="FF000000"/>
        <rFont val="Times New Roman"/>
        <family val="1"/>
      </rPr>
      <t xml:space="preserve">Đơn vị tính: </t>
    </r>
    <r>
      <rPr>
        <sz val="10"/>
        <color rgb="FF000000"/>
        <rFont val="Times New Roman"/>
        <family val="1"/>
      </rPr>
      <t xml:space="preserve"> Đồng</t>
    </r>
  </si>
  <si>
    <r>
      <rPr>
        <sz val="10"/>
        <color rgb="FF000000"/>
        <rFont val="Times New Roman"/>
        <family val="1"/>
      </rPr>
      <t xml:space="preserve">Ngày ........... tháng ........... năm .............
</t>
    </r>
    <r>
      <rPr>
        <sz val="10"/>
        <color rgb="FF000000"/>
        <rFont val="Times New Roman"/>
        <family val="1"/>
      </rPr>
      <t>TRƯỞNG PHÒNG</t>
    </r>
  </si>
  <si>
    <t>Thu được giao theo Quyết định 5055</t>
  </si>
  <si>
    <t>F</t>
  </si>
  <si>
    <t>Các khoản thu không được giao</t>
  </si>
  <si>
    <r>
      <rPr>
        <b/>
        <sz val="10"/>
        <color rgb="FF000000"/>
        <rFont val="Times New Roman"/>
        <family val="1"/>
      </rPr>
      <t xml:space="preserve">0060-KBNN Hải Phòng
</t>
    </r>
    <r>
      <rPr>
        <sz val="10"/>
        <color rgb="FF000000"/>
        <rFont val="Times New Roman"/>
        <family val="1"/>
      </rPr>
      <t>Nguồn dữ liệu Tabmis</t>
    </r>
  </si>
  <si>
    <t>Thu phí, lệ phí (MKB 0077)</t>
  </si>
  <si>
    <t>Thu khác ngân sách (MKB 0077)</t>
  </si>
  <si>
    <t>G</t>
  </si>
  <si>
    <t>Thu nội địa (tabmis) = I + II</t>
  </si>
  <si>
    <t>Thu không bao gồm tiền sử dụng đất (I - 6)</t>
  </si>
  <si>
    <t>Tỷ lệ (ước thực hiện tháng 5)</t>
  </si>
  <si>
    <t>Ước Thực hiện tháng 5</t>
  </si>
  <si>
    <t>Ước Thực hiện 5 tháng</t>
  </si>
  <si>
    <r>
      <t xml:space="preserve">BÁO CÁO THU VÀ VAY NGÂN SÁCH NHÀ NƯỚC (B2-01/NS-TABMIS)
</t>
    </r>
    <r>
      <rPr>
        <i/>
        <sz val="10"/>
        <color rgb="FF000000"/>
        <rFont val="Times New Roman"/>
        <family val="1"/>
      </rPr>
      <t xml:space="preserve">Từ ngày hiệu lực 01/05/2026 đến ngày hiệu lực 31/05/2026
</t>
    </r>
    <r>
      <rPr>
        <b/>
        <sz val="11"/>
        <color rgb="FF000000"/>
        <rFont val="Times New Roman"/>
        <family val="1"/>
      </rPr>
      <t>Phường Ái Quốc</t>
    </r>
  </si>
  <si>
    <t>0060 - Lũy kế từ đầu năm</t>
  </si>
  <si>
    <r>
      <t xml:space="preserve">BÁO CÁO THU VÀ VAY NGÂN SÁCH NHÀ NƯỚC (B2-01/NS-TABMIS)
</t>
    </r>
    <r>
      <rPr>
        <i/>
        <sz val="10"/>
        <color rgb="FF000000"/>
        <rFont val="Times New Roman"/>
        <family val="1"/>
      </rPr>
      <t xml:space="preserve">Từ ngày hiệu lực 01/05/2026 đến ngày hiệu lực 31/05/2026
 </t>
    </r>
    <r>
      <rPr>
        <b/>
        <sz val="11"/>
        <color rgb="FF000000"/>
        <rFont val="Times New Roman"/>
        <family val="1"/>
      </rPr>
      <t>Phường Ái Quốc</t>
    </r>
  </si>
  <si>
    <t>0077 - Lũy kế từ đầu năm</t>
  </si>
  <si>
    <t>Thực hiện  trong thángtháng 11/5</t>
  </si>
  <si>
    <t>Số ngày</t>
  </si>
  <si>
    <t>Báo cáo ngày</t>
  </si>
  <si>
    <t>Tỷ lệ (thực hiện đến 12/5)</t>
  </si>
  <si>
    <t>Phụ lục 02</t>
  </si>
  <si>
    <t>NỘI DUNG THU</t>
  </si>
  <si>
    <t>DỰ TOÁN NĂM</t>
  </si>
  <si>
    <t>Tổng</t>
  </si>
  <si>
    <t>XDCB</t>
  </si>
  <si>
    <t>Thường xuyên</t>
  </si>
  <si>
    <t>7 = 5/2</t>
  </si>
  <si>
    <t>8 = 6/3</t>
  </si>
  <si>
    <t>Chi giáo dục</t>
  </si>
  <si>
    <t>Chi KHCN, dổi mới sáng tạo và chuyển đổi số</t>
  </si>
  <si>
    <t>Chi y tế</t>
  </si>
  <si>
    <t>Chi văn hóa, thông tin</t>
  </si>
  <si>
    <t>Chi phát thanh, truyền thanh</t>
  </si>
  <si>
    <t>Chi thể dục thể thao</t>
  </si>
  <si>
    <t>Chi bảo vệ môi trường</t>
  </si>
  <si>
    <t>Chi các hoạt động kinh tế</t>
  </si>
  <si>
    <t xml:space="preserve"> Chi hoạt động của cơ quan quản lý Nhà nước, Đảng, đoàn thể</t>
  </si>
  <si>
    <t>Chi cho công tác xã hội</t>
  </si>
  <si>
    <t>Chi quốc phòng</t>
  </si>
  <si>
    <t>Chi an ninh</t>
  </si>
  <si>
    <t>Chi các lĩnh vực khác theo quy định của pháp luật</t>
  </si>
  <si>
    <t>Các nhiệm vụ chi khác</t>
  </si>
  <si>
    <t>Dự phòng ngân sách</t>
  </si>
  <si>
    <t>BÁO CÁO TÌNH HÌNH CHI NGÂN SÁCH 6 THÁNG ĐẦU NĂM 2026</t>
  </si>
  <si>
    <t>Đơn vị tính: Triệu đồng</t>
  </si>
  <si>
    <t>Chi thường xuyên</t>
  </si>
  <si>
    <t xml:space="preserve">ƯỚC THỰC HIỆN 6 THÁNG CUỐI NĂM </t>
  </si>
  <si>
    <t>Xây dựng, lắp đặt đài truyền thanh thông minh ứng dụng công nghệ thông tin – viễn thông và phòng sản xuất chương trình phát thanh  số trên địa bàn phường Ái Quốc</t>
  </si>
  <si>
    <t>Cải tạo, mở rộng đường giao thông tổ dân phố Dương Xuân, phường Ái Quốc, TP. Hải Phòng (đoạn từ nhà văn hoá Dương Xuân đến TL 390)</t>
  </si>
  <si>
    <t>Cải tạo, mở rộng đường tổ dân phố Vũ Thượng, phường Ái Quốc, thành phố Hải Phòng (đoạn từ đường Pháp Loa đến ngã ba Trường Mầm non Ái Quốc cơ sở 2)</t>
  </si>
  <si>
    <t>Xây dựng hệ thống điện chiếu sáng GĐ1 các tuyến đường trục khu Vũ Xá, Vũ Thượng, Ngọc Trì, Tiến Đạt, Văn Xá, Tiền Hải, Pháp Loa, Đồng Pháp và Ninh Quan, P. Ái Quốc, TP. Hải Phòng</t>
  </si>
  <si>
    <t>Cải tạo, sửa chữa các nhà văn hoá trên địa bàn phường Ái Quốc, thành phố Hải Phòng</t>
  </si>
  <si>
    <t>ƯỚC CHI CẢ NĂM</t>
  </si>
  <si>
    <t>BÁO CÁO TÌNH HÌNH THU NGÂN SÁCH NHÀ NƯỚC, NGÂN SÁCH ĐỊA PHƯƠNG 6 THÁNG ĐẦU NĂM 2026</t>
  </si>
  <si>
    <t>Phụ lục 01</t>
  </si>
  <si>
    <t>Ước Thực hiện 6 tháng</t>
  </si>
  <si>
    <t>Chi đầu tư phát triển (*)</t>
  </si>
  <si>
    <t>(*) Không bao gồm các nguồn vốn ngân sách thành phố giao bổ sung đầu năm</t>
  </si>
  <si>
    <t>XDCB (*)</t>
  </si>
  <si>
    <t>(Kèm theo Báo cáo      /BC-UBND ngày     tháng 7 năm 2026 của UBND phường)</t>
  </si>
  <si>
    <t>Tỷ lệ %</t>
  </si>
  <si>
    <t xml:space="preserve">Thực hiện 6 tháng </t>
  </si>
  <si>
    <t xml:space="preserve">
THỰC HIỆN 6 THÁNG </t>
  </si>
  <si>
    <t>TỶ LỆ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</si>
</sst>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7" formatCode="&quot;$&quot;#,##0.00_);\(&quot;$&quot;#,##0.00\)"/>
    <numFmt numFmtId="41" formatCode="_(* #,##0_);_(* \(#,##0\);_(* &quot;-&quot;_);_(@_)"/>
    <numFmt numFmtId="43" formatCode="_(* #,##0.00_);_(* \(#,##0.00\);_(* &quot;-&quot;??_);_(@_)"/>
    <numFmt numFmtId="164" formatCode="_-* #,##0_-;\-* #,##0_-;_-* &quot;-&quot;_-;_-@_-"/>
    <numFmt numFmtId="165" formatCode="_-* #,##0.00_-;\-* #,##0.00_-;_-* &quot;-&quot;??_-;_-@_-"/>
    <numFmt numFmtId="166" formatCode="_(* #,##0_);_(* \(#,##0\);_(* &quot;-&quot;??_);_(@_)"/>
    <numFmt numFmtId="167" formatCode="&quot;\&quot;#,##0.00;[Red]&quot;\&quot;&quot;\&quot;&quot;\&quot;&quot;\&quot;&quot;\&quot;&quot;\&quot;\-#,##0.00"/>
    <numFmt numFmtId="168" formatCode="&quot;\&quot;#,##0;[Red]&quot;\&quot;&quot;\&quot;\-#,##0"/>
    <numFmt numFmtId="169" formatCode="#,##0\ &quot;DM&quot;;\-#,##0\ &quot;DM&quot;"/>
    <numFmt numFmtId="170" formatCode="0.000%"/>
    <numFmt numFmtId="171" formatCode="#,##0\ &quot;F&quot;;[Red]\-#,##0\ &quot;F&quot;"/>
    <numFmt numFmtId="172" formatCode="#,##0.00\ &quot;F&quot;;[Red]\-#,##0.00\ &quot;F&quot;"/>
    <numFmt numFmtId="173" formatCode="&quot;\&quot;#,##0.00;[Red]&quot;\&quot;\-#,##0.00"/>
    <numFmt numFmtId="174" formatCode="_-* #,##0\ &quot;F&quot;_-;\-* #,##0\ &quot;F&quot;_-;_-* &quot;-&quot;\ &quot;F&quot;_-;_-@_-"/>
    <numFmt numFmtId="175" formatCode="&quot;\&quot;#,##0;[Red]&quot;\&quot;\-#,##0"/>
    <numFmt numFmtId="176" formatCode="0.000"/>
    <numFmt numFmtId="177" formatCode="#,##0;[Red]&quot;-&quot;#,##0"/>
    <numFmt numFmtId="178" formatCode="0.0"/>
    <numFmt numFmtId="179" formatCode="#,##0.00;[Red]&quot;-&quot;#,##0.00"/>
    <numFmt numFmtId="180" formatCode="#,##0.0;[Red]#,##0.0"/>
    <numFmt numFmtId="181" formatCode="\$#,##0\ ;\(\$#,##0\)"/>
    <numFmt numFmtId="182" formatCode="_ * #,##0_)\ _$_ ;_ * \(#,##0\)\ _$_ ;_ * &quot;-&quot;_)\ _$_ ;_ @_ "/>
    <numFmt numFmtId="183" formatCode="_ * ###,0&quot;.&quot;00_)\ _$_ ;_ * \(###,0&quot;.&quot;00\)\ _$_ ;_ * &quot;-&quot;??_)\ _$_ ;_ @_ "/>
    <numFmt numFmtId="184" formatCode=";;;"/>
    <numFmt numFmtId="185" formatCode="&quot;.&quot;#,##0_);[Red]\(&quot;.&quot;#,##0\)"/>
    <numFmt numFmtId="186" formatCode="&quot;US$&quot;#,##0_);\(&quot;US$&quot;#,##0\)"/>
    <numFmt numFmtId="187" formatCode="_ * #,##0_)\ &quot;$&quot;_ ;_ * \(#,##0\)\ &quot;$&quot;_ ;_ * &quot;-&quot;_)\ &quot;$&quot;_ ;_ @_ "/>
    <numFmt numFmtId="188" formatCode="_ * ###,0&quot;.&quot;00_)\ &quot;$&quot;_ ;_ * \(###,0&quot;.&quot;00\)\ &quot;$&quot;_ ;_ * &quot;-&quot;??_)\ &quot;$&quot;_ ;_ @_ "/>
    <numFmt numFmtId="189" formatCode="_-&quot;$&quot;* #,##0_-;\-&quot;$&quot;* #,##0_-;_-&quot;$&quot;* &quot;-&quot;_-;_-@_-"/>
    <numFmt numFmtId="190" formatCode="_-&quot;$&quot;* #,##0.00_-;\-&quot;$&quot;* #,##0.00_-;_-&quot;$&quot;* &quot;-&quot;??_-;_-@_-"/>
    <numFmt numFmtId="191" formatCode="[$-1042A]#,###"/>
  </numFmts>
  <fonts count="121">
    <font>
      <sz val="12"/>
      <name val=".VnTim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VnTime"/>
      <family val="2"/>
    </font>
    <font>
      <sz val="12"/>
      <name val="Times New Roman"/>
      <family val="1"/>
    </font>
    <font>
      <sz val="11"/>
      <color indexed="8"/>
      <name val="Calibri"/>
      <family val="2"/>
    </font>
    <font>
      <b/>
      <sz val="12"/>
      <name val="Times New Roman"/>
      <family val="1"/>
    </font>
    <font>
      <sz val="9"/>
      <name val="ﾀﾞｯﾁ"/>
      <family val="3"/>
      <charset val="128"/>
    </font>
    <font>
      <sz val="10"/>
      <name val="Arial"/>
      <family val="2"/>
    </font>
    <font>
      <sz val="10"/>
      <name val="?? ??"/>
      <family val="1"/>
      <charset val="136"/>
    </font>
    <font>
      <sz val="11"/>
      <name val="??"/>
      <family val="3"/>
    </font>
    <font>
      <sz val="14"/>
      <name val="??"/>
      <family val="3"/>
      <charset val="129"/>
    </font>
    <font>
      <sz val="9"/>
      <name val="Arial"/>
      <family val="2"/>
    </font>
    <font>
      <sz val="12"/>
      <name val="Courier"/>
      <family val="3"/>
    </font>
    <font>
      <sz val="11"/>
      <name val="–¾’©"/>
      <family val="1"/>
      <charset val="128"/>
    </font>
    <font>
      <sz val="14"/>
      <name val="VNTime"/>
    </font>
    <font>
      <b/>
      <u/>
      <sz val="14"/>
      <color indexed="8"/>
      <name val=".VnBook-AntiquaH"/>
      <family val="2"/>
    </font>
    <font>
      <b/>
      <sz val="10"/>
      <name val=".VnBook-Antiqua"/>
      <family val="2"/>
    </font>
    <font>
      <i/>
      <sz val="12"/>
      <color indexed="8"/>
      <name val=".VnBook-AntiquaH"/>
      <family val="2"/>
    </font>
    <font>
      <b/>
      <sz val="12"/>
      <color indexed="8"/>
      <name val=".VnBook-Antiqua"/>
      <family val="2"/>
    </font>
    <font>
      <i/>
      <sz val="12"/>
      <color indexed="8"/>
      <name val=".VnBook-Antiqua"/>
      <family val="2"/>
    </font>
    <font>
      <sz val="14"/>
      <name val=".VnTimeH"/>
      <family val="2"/>
    </font>
    <font>
      <sz val="12"/>
      <name val="¹UAAA¼"/>
      <family val="3"/>
      <charset val="129"/>
    </font>
    <font>
      <sz val="12"/>
      <name val="¹ÙÅÁÃ¼"/>
      <family val="1"/>
      <charset val="129"/>
    </font>
    <font>
      <sz val="9"/>
      <name val="ＭＳ ゴシック"/>
      <family val="3"/>
      <charset val="128"/>
    </font>
    <font>
      <sz val="12"/>
      <name val="µ¸¿òÃ¼"/>
      <family val="3"/>
      <charset val="129"/>
    </font>
    <font>
      <sz val="11"/>
      <name val="µ¸¿ò"/>
    </font>
    <font>
      <sz val="10"/>
      <name val="Arial"/>
      <family val="2"/>
      <charset val="163"/>
    </font>
    <font>
      <sz val="11"/>
      <color indexed="8"/>
      <name val="Calibri"/>
      <family val="2"/>
      <charset val="163"/>
    </font>
    <font>
      <sz val="11"/>
      <color theme="1"/>
      <name val="Calibri"/>
      <family val="2"/>
      <charset val="163"/>
      <scheme val="minor"/>
    </font>
    <font>
      <sz val="11"/>
      <color theme="1"/>
      <name val="Calibri"/>
      <family val="2"/>
      <charset val="204"/>
      <scheme val="minor"/>
    </font>
    <font>
      <sz val="10"/>
      <name val="Arial CE"/>
      <charset val="238"/>
    </font>
    <font>
      <sz val="8"/>
      <name val="Arial"/>
      <family val="2"/>
    </font>
    <font>
      <b/>
      <sz val="12"/>
      <name val="Arial"/>
      <family val="2"/>
    </font>
    <font>
      <b/>
      <sz val="18"/>
      <name val="Arial"/>
      <family val="2"/>
    </font>
    <font>
      <b/>
      <sz val="10"/>
      <name val=".VnTime"/>
      <family val="2"/>
    </font>
    <font>
      <b/>
      <sz val="14"/>
      <name val=".VnTimeH"/>
      <family val="2"/>
    </font>
    <font>
      <i/>
      <sz val="10"/>
      <name val=".VnTime"/>
      <family val="2"/>
    </font>
    <font>
      <b/>
      <sz val="10"/>
      <name val=".VnArial"/>
      <family val="2"/>
    </font>
    <font>
      <sz val="12"/>
      <name val="Arial"/>
      <family val="2"/>
    </font>
    <font>
      <sz val="10"/>
      <name val="MS Sans Serif"/>
      <family val="2"/>
    </font>
    <font>
      <sz val="11"/>
      <color rgb="FF000000"/>
      <name val="Calibri"/>
      <family val="2"/>
      <charset val="163"/>
      <scheme val="minor"/>
    </font>
    <font>
      <sz val="13"/>
      <name val=".VnTime"/>
      <family val="2"/>
    </font>
    <font>
      <b/>
      <sz val="12"/>
      <color indexed="8"/>
      <name val="Arial"/>
      <family val="2"/>
    </font>
    <font>
      <b/>
      <i/>
      <sz val="12"/>
      <color indexed="8"/>
      <name val="Arial"/>
      <family val="2"/>
    </font>
    <font>
      <sz val="12"/>
      <color indexed="8"/>
      <name val="Arial"/>
      <family val="2"/>
    </font>
    <font>
      <sz val="10"/>
      <color indexed="8"/>
      <name val="Arial"/>
      <family val="2"/>
    </font>
    <font>
      <i/>
      <sz val="12"/>
      <color indexed="8"/>
      <name val="Arial"/>
      <family val="2"/>
    </font>
    <font>
      <sz val="19"/>
      <color indexed="48"/>
      <name val="Arial"/>
      <family val="2"/>
    </font>
    <font>
      <sz val="12"/>
      <color indexed="14"/>
      <name val="Arial"/>
      <family val="2"/>
    </font>
    <font>
      <sz val="10"/>
      <name val=".VnTime"/>
      <family val="2"/>
    </font>
    <font>
      <sz val="12"/>
      <name val=".VnArial"/>
      <family val="2"/>
    </font>
    <font>
      <b/>
      <sz val="10"/>
      <name val=".VnTimeH"/>
      <family val="2"/>
    </font>
    <font>
      <b/>
      <sz val="11"/>
      <name val=".VnTimeH"/>
      <family val="2"/>
    </font>
    <font>
      <sz val="14"/>
      <name val="VnTime"/>
      <family val="2"/>
    </font>
    <font>
      <b/>
      <sz val="8"/>
      <name val="VN Helvetica"/>
    </font>
    <font>
      <b/>
      <sz val="12"/>
      <name val=".VnTime"/>
      <family val="2"/>
    </font>
    <font>
      <b/>
      <sz val="10"/>
      <name val="VN AvantGBook"/>
    </font>
    <font>
      <b/>
      <sz val="16"/>
      <name val=".VnTime"/>
      <family val="2"/>
    </font>
    <font>
      <sz val="9"/>
      <name val=".VnTime"/>
      <family val="2"/>
    </font>
    <font>
      <sz val="14"/>
      <name val=".VnArial"/>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sz val="14"/>
      <name val="ＭＳ 明朝"/>
      <family val="1"/>
      <charset val="128"/>
    </font>
    <font>
      <sz val="10"/>
      <name val="明朝"/>
      <family val="1"/>
      <charset val="128"/>
    </font>
    <font>
      <sz val="14"/>
      <name val="Terminal"/>
      <family val="3"/>
      <charset val="128"/>
    </font>
    <font>
      <sz val="12"/>
      <color rgb="FFFF0000"/>
      <name val="Times New Roman"/>
      <family val="1"/>
    </font>
    <font>
      <sz val="11"/>
      <color theme="1"/>
      <name val="Calibri"/>
      <family val="2"/>
    </font>
    <font>
      <b/>
      <sz val="15"/>
      <name val="Times New Roman"/>
      <family val="1"/>
    </font>
    <font>
      <i/>
      <sz val="12"/>
      <name val="Times New Roman"/>
      <family val="1"/>
    </font>
    <font>
      <sz val="11"/>
      <color rgb="FFFF0000"/>
      <name val="Calibri"/>
      <family val="2"/>
      <scheme val="minor"/>
    </font>
    <font>
      <b/>
      <sz val="11"/>
      <color theme="1"/>
      <name val="Calibri"/>
      <family val="2"/>
      <scheme val="minor"/>
    </font>
    <font>
      <b/>
      <sz val="14"/>
      <name val="Times New Roman"/>
      <family val="1"/>
    </font>
    <font>
      <b/>
      <i/>
      <sz val="11"/>
      <name val="Calibri"/>
      <family val="2"/>
      <scheme val="minor"/>
    </font>
    <font>
      <i/>
      <sz val="11"/>
      <name val="Tahoma"/>
      <family val="2"/>
    </font>
    <font>
      <i/>
      <sz val="11"/>
      <name val="Times New Roman"/>
      <family val="1"/>
    </font>
    <font>
      <sz val="11"/>
      <color theme="1"/>
      <name val="Times New Roman"/>
      <family val="1"/>
    </font>
    <font>
      <b/>
      <sz val="11"/>
      <name val="Times New Roman"/>
      <family val="1"/>
    </font>
    <font>
      <sz val="11"/>
      <name val="Times New Roman"/>
      <family val="1"/>
    </font>
    <font>
      <sz val="11"/>
      <color rgb="FF000000"/>
      <name val="Times New Roman"/>
      <family val="1"/>
    </font>
    <font>
      <b/>
      <sz val="11"/>
      <color rgb="FFFF0000"/>
      <name val="Calibri"/>
      <family val="2"/>
      <scheme val="minor"/>
    </font>
    <font>
      <sz val="14"/>
      <name val=".VnTime"/>
      <family val="2"/>
    </font>
    <font>
      <sz val="11"/>
      <name val=".VnTime"/>
      <family val="2"/>
    </font>
    <font>
      <sz val="11"/>
      <color theme="1"/>
      <name val="Tahoma"/>
      <family val="2"/>
    </font>
    <font>
      <sz val="11"/>
      <name val="Tahoma"/>
      <family val="2"/>
    </font>
    <font>
      <b/>
      <sz val="11"/>
      <name val="Calibri"/>
      <family val="2"/>
      <scheme val="minor"/>
    </font>
    <font>
      <sz val="11"/>
      <name val="Calibri"/>
      <family val="2"/>
    </font>
    <font>
      <b/>
      <sz val="10"/>
      <color rgb="FF000000"/>
      <name val="Times New Roman"/>
      <family val="1"/>
    </font>
    <font>
      <sz val="10"/>
      <color rgb="FF000000"/>
      <name val="Times New Roman"/>
      <family val="1"/>
    </font>
    <font>
      <b/>
      <sz val="16"/>
      <color rgb="FF000000"/>
      <name val="Times New Roman"/>
      <family val="1"/>
    </font>
    <font>
      <i/>
      <sz val="10"/>
      <color rgb="FF000000"/>
      <name val="Times New Roman"/>
      <family val="1"/>
    </font>
    <font>
      <b/>
      <sz val="11"/>
      <color rgb="FF000000"/>
      <name val="Times New Roman"/>
      <family val="1"/>
    </font>
    <font>
      <b/>
      <i/>
      <sz val="12"/>
      <name val="Times New Roman"/>
      <family val="1"/>
    </font>
    <font>
      <b/>
      <sz val="8"/>
      <color rgb="FF000000"/>
      <name val="Times New Roman"/>
      <family val="1"/>
    </font>
    <font>
      <sz val="11"/>
      <name val="Calibri"/>
      <family val="2"/>
    </font>
    <font>
      <sz val="8"/>
      <color rgb="FF000000"/>
      <name val="Times New Roman"/>
      <family val="1"/>
    </font>
    <font>
      <i/>
      <sz val="8"/>
      <color rgb="FF000000"/>
      <name val="Times New Roman"/>
      <family val="1"/>
    </font>
    <font>
      <b/>
      <sz val="11"/>
      <color theme="1"/>
      <name val="Times New Roman"/>
      <family val="1"/>
    </font>
    <font>
      <b/>
      <sz val="12"/>
      <color rgb="FF000000"/>
      <name val="Times New Roman"/>
      <family val="1"/>
    </font>
    <font>
      <i/>
      <sz val="12"/>
      <color rgb="FF000000"/>
      <name val="Times New Roman"/>
      <family val="1"/>
    </font>
    <font>
      <sz val="12"/>
      <color rgb="FF000000"/>
      <name val="Times New Roman"/>
      <family val="1"/>
    </font>
    <font>
      <sz val="10"/>
      <color indexed="8"/>
      <name val="Times New Roman"/>
      <family val="1"/>
    </font>
    <font>
      <b/>
      <sz val="12"/>
      <color indexed="8"/>
      <name val="Times New Roman"/>
      <family val="1"/>
    </font>
    <font>
      <b/>
      <sz val="11"/>
      <color indexed="8"/>
      <name val="Times New Roman"/>
      <family val="1"/>
    </font>
    <font>
      <sz val="11"/>
      <color indexed="8"/>
      <name val="Times New Roman"/>
      <family val="1"/>
    </font>
    <font>
      <sz val="11"/>
      <color rgb="FFFF0000"/>
      <name val="Times New Roman"/>
      <family val="1"/>
    </font>
    <font>
      <b/>
      <sz val="10"/>
      <name val="Times New Roman"/>
      <family val="1"/>
    </font>
    <font>
      <sz val="8"/>
      <color rgb="FF000000"/>
      <name val="Times New Roman"/>
      <family val="1"/>
    </font>
    <font>
      <i/>
      <sz val="12"/>
      <color rgb="FFFF0000"/>
      <name val="Times New Roman"/>
      <family val="1"/>
    </font>
  </fonts>
  <fills count="2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0"/>
        <bgColor indexed="64"/>
      </patternFill>
    </fill>
    <fill>
      <patternFill patternType="solid">
        <fgColor indexed="26"/>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FFFF00"/>
        <bgColor indexed="64"/>
      </patternFill>
    </fill>
    <fill>
      <patternFill patternType="solid">
        <fgColor theme="0" tint="-0.14999847407452621"/>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double">
        <color indexed="64"/>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dotted">
        <color rgb="FF000000"/>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indexed="64"/>
      </left>
      <right style="thin">
        <color indexed="64"/>
      </right>
      <top style="hair">
        <color indexed="64"/>
      </top>
      <bottom/>
      <diagonal/>
    </border>
  </borders>
  <cellStyleXfs count="210">
    <xf numFmtId="0" fontId="0" fillId="0" borderId="0"/>
    <xf numFmtId="43" fontId="11" fillId="0" borderId="0" applyFont="0" applyFill="0" applyBorder="0" applyAlignment="0" applyProtection="0"/>
    <xf numFmtId="0" fontId="10" fillId="0" borderId="0"/>
    <xf numFmtId="0" fontId="13" fillId="0" borderId="0" applyFont="0" applyFill="0" applyBorder="0" applyAlignment="0" applyProtection="0"/>
    <xf numFmtId="0" fontId="13" fillId="0" borderId="0" applyFont="0" applyFill="0" applyBorder="0" applyAlignment="0" applyProtection="0"/>
    <xf numFmtId="0" fontId="11" fillId="0" borderId="0" applyNumberFormat="0" applyFill="0" applyBorder="0" applyAlignment="0" applyProtection="0"/>
    <xf numFmtId="38" fontId="15" fillId="0" borderId="0" applyFont="0" applyFill="0" applyBorder="0" applyAlignment="0" applyProtection="0"/>
    <xf numFmtId="167" fontId="16" fillId="0" borderId="0" applyFont="0" applyFill="0" applyBorder="0" applyAlignment="0" applyProtection="0"/>
    <xf numFmtId="0" fontId="17" fillId="0" borderId="0" applyFont="0" applyFill="0" applyBorder="0" applyAlignment="0" applyProtection="0"/>
    <xf numFmtId="168" fontId="16"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0" fontId="19" fillId="0" borderId="0" applyFont="0" applyFill="0" applyBorder="0" applyAlignment="0" applyProtection="0"/>
    <xf numFmtId="38" fontId="19" fillId="0" borderId="0" applyFont="0" applyFill="0" applyBorder="0" applyAlignment="0" applyProtection="0"/>
    <xf numFmtId="164" fontId="20" fillId="0" borderId="0" applyFont="0" applyFill="0" applyBorder="0" applyAlignment="0" applyProtection="0"/>
    <xf numFmtId="165" fontId="20" fillId="0" borderId="0" applyFont="0" applyFill="0" applyBorder="0" applyAlignment="0" applyProtection="0"/>
    <xf numFmtId="171" fontId="21" fillId="0" borderId="0" applyFont="0" applyFill="0" applyBorder="0" applyAlignment="0" applyProtection="0"/>
    <xf numFmtId="0" fontId="12" fillId="0" borderId="0">
      <alignment vertical="center"/>
    </xf>
    <xf numFmtId="0" fontId="22" fillId="0" borderId="0"/>
    <xf numFmtId="1" fontId="23" fillId="0" borderId="2" applyBorder="0" applyAlignment="0">
      <alignment horizontal="center"/>
    </xf>
    <xf numFmtId="0" fontId="24" fillId="3" borderId="0"/>
    <xf numFmtId="0" fontId="24" fillId="3" borderId="0"/>
    <xf numFmtId="0" fontId="11" fillId="3" borderId="0"/>
    <xf numFmtId="0" fontId="11" fillId="3" borderId="0"/>
    <xf numFmtId="0" fontId="25" fillId="0" borderId="5">
      <alignment horizontal="left" vertical="center" wrapText="1"/>
    </xf>
    <xf numFmtId="0" fontId="26" fillId="3" borderId="0"/>
    <xf numFmtId="0" fontId="26" fillId="3" borderId="0"/>
    <xf numFmtId="0" fontId="11" fillId="3" borderId="0"/>
    <xf numFmtId="0" fontId="11" fillId="3" borderId="0"/>
    <xf numFmtId="0" fontId="27" fillId="3" borderId="0"/>
    <xf numFmtId="0" fontId="27" fillId="3" borderId="0"/>
    <xf numFmtId="0" fontId="11" fillId="3" borderId="0"/>
    <xf numFmtId="0" fontId="11" fillId="3" borderId="0"/>
    <xf numFmtId="0" fontId="28" fillId="0" borderId="0">
      <alignment wrapText="1"/>
    </xf>
    <xf numFmtId="0" fontId="28" fillId="0" borderId="0">
      <alignment wrapText="1"/>
    </xf>
    <xf numFmtId="0" fontId="11" fillId="0" borderId="0">
      <alignment wrapText="1"/>
    </xf>
    <xf numFmtId="0" fontId="11" fillId="0" borderId="0">
      <alignment wrapText="1"/>
    </xf>
    <xf numFmtId="166" fontId="29" fillId="0" borderId="1" applyNumberFormat="0" applyFont="0" applyBorder="0" applyAlignment="0">
      <alignment horizontal="center" vertical="center"/>
    </xf>
    <xf numFmtId="0" fontId="11" fillId="0" borderId="0"/>
    <xf numFmtId="0" fontId="11" fillId="0" borderId="0"/>
    <xf numFmtId="172" fontId="11" fillId="0" borderId="0" applyFont="0" applyFill="0" applyBorder="0" applyAlignment="0" applyProtection="0"/>
    <xf numFmtId="0" fontId="30" fillId="0" borderId="0" applyFont="0" applyFill="0" applyBorder="0" applyAlignment="0" applyProtection="0"/>
    <xf numFmtId="173" fontId="31" fillId="0" borderId="0" applyFont="0" applyFill="0" applyBorder="0" applyAlignment="0" applyProtection="0"/>
    <xf numFmtId="174" fontId="11" fillId="0" borderId="0" applyFont="0" applyFill="0" applyBorder="0" applyAlignment="0" applyProtection="0"/>
    <xf numFmtId="0" fontId="30" fillId="0" borderId="0" applyFont="0" applyFill="0" applyBorder="0" applyAlignment="0" applyProtection="0"/>
    <xf numFmtId="175" fontId="31" fillId="0" borderId="0" applyFont="0" applyFill="0" applyBorder="0" applyAlignment="0" applyProtection="0"/>
    <xf numFmtId="0" fontId="32" fillId="0" borderId="6" applyFont="0" applyFill="0" applyBorder="0" applyAlignment="0" applyProtection="0">
      <alignment horizontal="center" vertical="center"/>
    </xf>
    <xf numFmtId="176" fontId="11" fillId="0" borderId="0" applyFont="0" applyFill="0" applyBorder="0" applyAlignment="0" applyProtection="0"/>
    <xf numFmtId="0" fontId="30" fillId="0" borderId="0" applyFont="0" applyFill="0" applyBorder="0" applyAlignment="0" applyProtection="0"/>
    <xf numFmtId="177" fontId="31" fillId="0" borderId="0" applyFont="0" applyFill="0" applyBorder="0" applyAlignment="0" applyProtection="0"/>
    <xf numFmtId="178" fontId="11" fillId="0" borderId="0" applyFont="0" applyFill="0" applyBorder="0" applyAlignment="0" applyProtection="0"/>
    <xf numFmtId="0" fontId="30" fillId="0" borderId="0" applyFont="0" applyFill="0" applyBorder="0" applyAlignment="0" applyProtection="0"/>
    <xf numFmtId="179" fontId="31" fillId="0" borderId="0" applyFont="0" applyFill="0" applyBorder="0" applyAlignment="0" applyProtection="0"/>
    <xf numFmtId="0" fontId="30" fillId="0" borderId="0"/>
    <xf numFmtId="0" fontId="33" fillId="0" borderId="0"/>
    <xf numFmtId="0" fontId="30" fillId="0" borderId="0"/>
    <xf numFmtId="0" fontId="34" fillId="0" borderId="0"/>
    <xf numFmtId="43" fontId="11" fillId="0" borderId="0" applyFont="0" applyFill="0" applyBorder="0" applyAlignment="0" applyProtection="0"/>
    <xf numFmtId="41" fontId="10"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80" fontId="35" fillId="0" borderId="0" applyFont="0" applyFill="0" applyBorder="0" applyAlignment="0" applyProtection="0"/>
    <xf numFmtId="7" fontId="36" fillId="0" borderId="0" applyFont="0" applyFill="0" applyBorder="0" applyAlignment="0" applyProtection="0"/>
    <xf numFmtId="0" fontId="13" fillId="0" borderId="0" applyFont="0" applyFill="0" applyBorder="0" applyAlignment="0" applyProtection="0"/>
    <xf numFmtId="41"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38" fillId="0" borderId="0" applyFont="0" applyFill="0" applyBorder="0" applyAlignment="0" applyProtection="0"/>
    <xf numFmtId="3" fontId="16" fillId="0" borderId="0" applyFont="0" applyFill="0" applyBorder="0" applyAlignment="0" applyProtection="0"/>
    <xf numFmtId="181" fontId="16" fillId="0" borderId="0" applyFont="0" applyFill="0" applyBorder="0" applyAlignment="0" applyProtection="0"/>
    <xf numFmtId="0" fontId="16"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2" fontId="16" fillId="0" borderId="0" applyFont="0" applyFill="0" applyBorder="0" applyAlignment="0" applyProtection="0"/>
    <xf numFmtId="38" fontId="40" fillId="3" borderId="0" applyNumberFormat="0" applyBorder="0" applyAlignment="0" applyProtection="0"/>
    <xf numFmtId="0" fontId="41" fillId="0" borderId="7" applyNumberFormat="0" applyAlignment="0" applyProtection="0">
      <alignment horizontal="left" vertical="center"/>
    </xf>
    <xf numFmtId="0" fontId="41" fillId="0" borderId="8">
      <alignment horizontal="left" vertical="center"/>
    </xf>
    <xf numFmtId="0" fontId="42" fillId="0" borderId="0" applyNumberFormat="0" applyFill="0" applyBorder="0" applyAlignment="0" applyProtection="0"/>
    <xf numFmtId="0" fontId="41" fillId="0" borderId="0" applyNumberFormat="0" applyFill="0" applyBorder="0" applyAlignment="0" applyProtection="0"/>
    <xf numFmtId="5" fontId="43" fillId="4" borderId="2" applyNumberFormat="0" applyAlignment="0">
      <alignment horizontal="left" vertical="top"/>
    </xf>
    <xf numFmtId="184" fontId="32" fillId="0" borderId="0" applyFont="0" applyFill="0" applyBorder="0" applyAlignment="0" applyProtection="0">
      <alignment horizontal="center" vertical="center"/>
    </xf>
    <xf numFmtId="49" fontId="44" fillId="0" borderId="2">
      <alignment vertical="center"/>
    </xf>
    <xf numFmtId="10" fontId="40" fillId="5" borderId="2" applyNumberFormat="0" applyBorder="0" applyAlignment="0" applyProtection="0"/>
    <xf numFmtId="3" fontId="45" fillId="0" borderId="5" applyNumberFormat="0" applyAlignment="0">
      <alignment horizontal="center" vertical="center"/>
    </xf>
    <xf numFmtId="3" fontId="46" fillId="0" borderId="5" applyNumberFormat="0" applyAlignment="0">
      <alignment horizontal="center" vertical="center"/>
    </xf>
    <xf numFmtId="3" fontId="43" fillId="0" borderId="5" applyNumberFormat="0" applyAlignment="0">
      <alignment horizontal="center" vertical="center"/>
    </xf>
    <xf numFmtId="0" fontId="32" fillId="0" borderId="0" applyFont="0" applyFill="0" applyBorder="0" applyProtection="0">
      <alignment horizontal="center" vertical="center"/>
    </xf>
    <xf numFmtId="0" fontId="47" fillId="0" borderId="0" applyNumberFormat="0" applyFont="0" applyFill="0" applyAlignment="0"/>
    <xf numFmtId="185" fontId="16" fillId="0" borderId="0"/>
    <xf numFmtId="186" fontId="48" fillId="0" borderId="0"/>
    <xf numFmtId="0" fontId="11" fillId="0" borderId="0"/>
    <xf numFmtId="0" fontId="11" fillId="0" borderId="0"/>
    <xf numFmtId="0" fontId="10" fillId="0" borderId="0"/>
    <xf numFmtId="0" fontId="49" fillId="0" borderId="0"/>
    <xf numFmtId="0" fontId="10" fillId="0" borderId="0"/>
    <xf numFmtId="0" fontId="10" fillId="0" borderId="0"/>
    <xf numFmtId="0" fontId="12" fillId="0" borderId="0"/>
    <xf numFmtId="0" fontId="10" fillId="0" borderId="0"/>
    <xf numFmtId="0" fontId="13" fillId="0" borderId="0"/>
    <xf numFmtId="0" fontId="10" fillId="0" borderId="0"/>
    <xf numFmtId="0" fontId="10" fillId="0" borderId="0"/>
    <xf numFmtId="0" fontId="10" fillId="0" borderId="0"/>
    <xf numFmtId="0" fontId="37" fillId="0" borderId="0"/>
    <xf numFmtId="0" fontId="16" fillId="0" borderId="0"/>
    <xf numFmtId="0" fontId="10" fillId="0" borderId="0"/>
    <xf numFmtId="0" fontId="10" fillId="0" borderId="0"/>
    <xf numFmtId="0" fontId="38" fillId="0" borderId="0"/>
    <xf numFmtId="0" fontId="11" fillId="0" borderId="0"/>
    <xf numFmtId="0" fontId="11" fillId="0" borderId="0"/>
    <xf numFmtId="0" fontId="39" fillId="0" borderId="0"/>
    <xf numFmtId="0" fontId="50" fillId="0" borderId="0" applyNumberFormat="0" applyFill="0" applyBorder="0" applyAlignment="0" applyProtection="0"/>
    <xf numFmtId="0" fontId="11" fillId="0" borderId="0" applyNumberFormat="0" applyFill="0" applyBorder="0" applyAlignment="0" applyProtection="0"/>
    <xf numFmtId="10" fontId="16" fillId="0" borderId="0" applyFont="0" applyFill="0" applyBorder="0" applyAlignment="0" applyProtection="0"/>
    <xf numFmtId="9" fontId="38" fillId="0" borderId="0" applyFont="0" applyFill="0" applyBorder="0" applyAlignment="0" applyProtection="0"/>
    <xf numFmtId="0" fontId="11" fillId="0" borderId="0" applyNumberFormat="0" applyFill="0" applyBorder="0" applyAlignment="0" applyProtection="0"/>
    <xf numFmtId="4" fontId="51" fillId="6" borderId="9" applyNumberFormat="0" applyProtection="0">
      <alignment vertical="center"/>
    </xf>
    <xf numFmtId="4" fontId="52" fillId="6" borderId="9" applyNumberFormat="0" applyProtection="0">
      <alignment vertical="center"/>
    </xf>
    <xf numFmtId="4" fontId="53" fillId="6" borderId="9" applyNumberFormat="0" applyProtection="0">
      <alignment horizontal="left" vertical="center" indent="1"/>
    </xf>
    <xf numFmtId="4" fontId="53" fillId="7" borderId="0" applyNumberFormat="0" applyProtection="0">
      <alignment horizontal="left" vertical="center" indent="1"/>
    </xf>
    <xf numFmtId="4" fontId="53" fillId="8" borderId="9" applyNumberFormat="0" applyProtection="0">
      <alignment horizontal="right" vertical="center"/>
    </xf>
    <xf numFmtId="4" fontId="53" fillId="9" borderId="9" applyNumberFormat="0" applyProtection="0">
      <alignment horizontal="right" vertical="center"/>
    </xf>
    <xf numFmtId="4" fontId="53" fillId="10" borderId="9" applyNumberFormat="0" applyProtection="0">
      <alignment horizontal="right" vertical="center"/>
    </xf>
    <xf numFmtId="4" fontId="53" fillId="11" borderId="9" applyNumberFormat="0" applyProtection="0">
      <alignment horizontal="right" vertical="center"/>
    </xf>
    <xf numFmtId="4" fontId="53" fillId="12" borderId="9" applyNumberFormat="0" applyProtection="0">
      <alignment horizontal="right" vertical="center"/>
    </xf>
    <xf numFmtId="4" fontId="53" fillId="13" borderId="9" applyNumberFormat="0" applyProtection="0">
      <alignment horizontal="right" vertical="center"/>
    </xf>
    <xf numFmtId="4" fontId="53" fillId="14" borderId="9" applyNumberFormat="0" applyProtection="0">
      <alignment horizontal="right" vertical="center"/>
    </xf>
    <xf numFmtId="4" fontId="53" fillId="15" borderId="9" applyNumberFormat="0" applyProtection="0">
      <alignment horizontal="right" vertical="center"/>
    </xf>
    <xf numFmtId="4" fontId="53" fillId="16" borderId="9" applyNumberFormat="0" applyProtection="0">
      <alignment horizontal="right" vertical="center"/>
    </xf>
    <xf numFmtId="4" fontId="51" fillId="17" borderId="10" applyNumberFormat="0" applyProtection="0">
      <alignment horizontal="left" vertical="center" indent="1"/>
    </xf>
    <xf numFmtId="4" fontId="51" fillId="18" borderId="0" applyNumberFormat="0" applyProtection="0">
      <alignment horizontal="left" vertical="center" indent="1"/>
    </xf>
    <xf numFmtId="4" fontId="51" fillId="7" borderId="0" applyNumberFormat="0" applyProtection="0">
      <alignment horizontal="left" vertical="center" indent="1"/>
    </xf>
    <xf numFmtId="4" fontId="53" fillId="18" borderId="9" applyNumberFormat="0" applyProtection="0">
      <alignment horizontal="right" vertical="center"/>
    </xf>
    <xf numFmtId="4" fontId="54" fillId="18" borderId="0" applyNumberFormat="0" applyProtection="0">
      <alignment horizontal="left" vertical="center" indent="1"/>
    </xf>
    <xf numFmtId="4" fontId="54" fillId="7" borderId="0" applyNumberFormat="0" applyProtection="0">
      <alignment horizontal="left" vertical="center" indent="1"/>
    </xf>
    <xf numFmtId="4" fontId="53" fillId="19" borderId="9" applyNumberFormat="0" applyProtection="0">
      <alignment vertical="center"/>
    </xf>
    <xf numFmtId="4" fontId="55" fillId="19" borderId="9" applyNumberFormat="0" applyProtection="0">
      <alignment vertical="center"/>
    </xf>
    <xf numFmtId="4" fontId="51" fillId="18" borderId="11" applyNumberFormat="0" applyProtection="0">
      <alignment horizontal="left" vertical="center" indent="1"/>
    </xf>
    <xf numFmtId="4" fontId="53" fillId="19" borderId="9" applyNumberFormat="0" applyProtection="0">
      <alignment horizontal="right" vertical="center"/>
    </xf>
    <xf numFmtId="4" fontId="55" fillId="19" borderId="9" applyNumberFormat="0" applyProtection="0">
      <alignment horizontal="right" vertical="center"/>
    </xf>
    <xf numFmtId="4" fontId="51" fillId="18" borderId="9" applyNumberFormat="0" applyProtection="0">
      <alignment horizontal="left" vertical="center" indent="1"/>
    </xf>
    <xf numFmtId="4" fontId="56" fillId="4" borderId="11" applyNumberFormat="0" applyProtection="0">
      <alignment horizontal="left" vertical="center" indent="1"/>
    </xf>
    <xf numFmtId="4" fontId="57" fillId="19" borderId="9" applyNumberFormat="0" applyProtection="0">
      <alignment horizontal="right" vertical="center"/>
    </xf>
    <xf numFmtId="0" fontId="58" fillId="0" borderId="0" applyNumberFormat="0" applyFill="0" applyBorder="0" applyAlignment="0" applyProtection="0"/>
    <xf numFmtId="0" fontId="59" fillId="0" borderId="0">
      <alignment vertical="center" wrapText="1"/>
      <protection locked="0"/>
    </xf>
    <xf numFmtId="0" fontId="11" fillId="0" borderId="0" applyNumberFormat="0" applyFill="0" applyBorder="0" applyAlignment="0" applyProtection="0"/>
    <xf numFmtId="3" fontId="60" fillId="0" borderId="5" applyNumberFormat="0" applyAlignment="0">
      <alignment horizontal="center" vertical="center"/>
    </xf>
    <xf numFmtId="3" fontId="61" fillId="0" borderId="4" applyNumberFormat="0" applyAlignment="0">
      <alignment horizontal="left" wrapText="1"/>
    </xf>
    <xf numFmtId="0" fontId="16" fillId="0" borderId="12" applyNumberFormat="0" applyFont="0" applyFill="0" applyAlignment="0" applyProtection="0"/>
    <xf numFmtId="3" fontId="50" fillId="0" borderId="0" applyNumberFormat="0" applyBorder="0" applyAlignment="0" applyProtection="0">
      <alignment horizontal="centerContinuous"/>
      <protection locked="0"/>
    </xf>
    <xf numFmtId="3" fontId="62" fillId="0" borderId="0">
      <protection locked="0"/>
    </xf>
    <xf numFmtId="5" fontId="63" fillId="20" borderId="3">
      <alignment vertical="top"/>
    </xf>
    <xf numFmtId="0" fontId="64" fillId="21" borderId="2">
      <alignment horizontal="left" vertical="center"/>
    </xf>
    <xf numFmtId="6" fontId="65" fillId="22" borderId="3"/>
    <xf numFmtId="5" fontId="43" fillId="0" borderId="3">
      <alignment horizontal="left" vertical="top"/>
    </xf>
    <xf numFmtId="0" fontId="66" fillId="23" borderId="0">
      <alignment horizontal="left" vertical="center"/>
    </xf>
    <xf numFmtId="5" fontId="58" fillId="0" borderId="5">
      <alignment horizontal="left" vertical="top"/>
    </xf>
    <xf numFmtId="0" fontId="67" fillId="0" borderId="5">
      <alignment horizontal="left" vertical="center"/>
    </xf>
    <xf numFmtId="187" fontId="39" fillId="0" borderId="0" applyFont="0" applyFill="0" applyBorder="0" applyAlignment="0" applyProtection="0"/>
    <xf numFmtId="188" fontId="39" fillId="0" borderId="0" applyFont="0" applyFill="0" applyBorder="0" applyAlignment="0" applyProtection="0"/>
    <xf numFmtId="0" fontId="68" fillId="0" borderId="0" applyNumberFormat="0" applyFill="0" applyBorder="0" applyAlignment="0" applyProtection="0"/>
    <xf numFmtId="0" fontId="69" fillId="0" borderId="0" applyFont="0" applyFill="0" applyBorder="0" applyAlignment="0" applyProtection="0"/>
    <xf numFmtId="0" fontId="69" fillId="0" borderId="0" applyFont="0" applyFill="0" applyBorder="0" applyAlignment="0" applyProtection="0"/>
    <xf numFmtId="0" fontId="12" fillId="0" borderId="0">
      <alignment vertical="center"/>
    </xf>
    <xf numFmtId="40" fontId="70" fillId="0" borderId="0" applyFont="0" applyFill="0" applyBorder="0" applyAlignment="0" applyProtection="0"/>
    <xf numFmtId="38"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9" fontId="71" fillId="0" borderId="0" applyFont="0" applyFill="0" applyBorder="0" applyAlignment="0" applyProtection="0"/>
    <xf numFmtId="0" fontId="72" fillId="0" borderId="0"/>
    <xf numFmtId="168" fontId="16" fillId="0" borderId="0" applyFont="0" applyFill="0" applyBorder="0" applyAlignment="0" applyProtection="0"/>
    <xf numFmtId="167" fontId="16" fillId="0" borderId="0" applyFont="0" applyFill="0" applyBorder="0" applyAlignment="0" applyProtection="0"/>
    <xf numFmtId="173" fontId="73" fillId="0" borderId="0" applyFont="0" applyFill="0" applyBorder="0" applyAlignment="0" applyProtection="0"/>
    <xf numFmtId="175" fontId="73" fillId="0" borderId="0" applyFont="0" applyFill="0" applyBorder="0" applyAlignment="0" applyProtection="0"/>
    <xf numFmtId="0" fontId="74" fillId="0" borderId="0"/>
    <xf numFmtId="0" fontId="47" fillId="0" borderId="0"/>
    <xf numFmtId="164" fontId="20" fillId="0" borderId="0" applyFont="0" applyFill="0" applyBorder="0" applyAlignment="0" applyProtection="0"/>
    <xf numFmtId="165" fontId="20" fillId="0" borderId="0" applyFont="0" applyFill="0" applyBorder="0" applyAlignment="0" applyProtection="0"/>
    <xf numFmtId="0" fontId="75" fillId="0" borderId="0"/>
    <xf numFmtId="38" fontId="76" fillId="0" borderId="0" applyFont="0" applyFill="0" applyBorder="0" applyAlignment="0" applyProtection="0"/>
    <xf numFmtId="0" fontId="77" fillId="0" borderId="0"/>
    <xf numFmtId="189" fontId="20" fillId="0" borderId="0" applyFont="0" applyFill="0" applyBorder="0" applyAlignment="0" applyProtection="0"/>
    <xf numFmtId="6" fontId="21" fillId="0" borderId="0" applyFont="0" applyFill="0" applyBorder="0" applyAlignment="0" applyProtection="0"/>
    <xf numFmtId="190" fontId="20" fillId="0" borderId="0" applyFont="0" applyFill="0" applyBorder="0" applyAlignment="0" applyProtection="0"/>
    <xf numFmtId="184" fontId="76" fillId="0" borderId="13">
      <alignment horizontal="center"/>
    </xf>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170"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2" fillId="0" borderId="0"/>
    <xf numFmtId="0" fontId="79" fillId="0" borderId="0"/>
    <xf numFmtId="43" fontId="2" fillId="0" borderId="0" applyFont="0" applyFill="0" applyBorder="0" applyAlignment="0" applyProtection="0"/>
    <xf numFmtId="0" fontId="79" fillId="0" borderId="0"/>
    <xf numFmtId="0" fontId="2" fillId="0" borderId="0"/>
    <xf numFmtId="9" fontId="11" fillId="0" borderId="0" applyFont="0" applyFill="0" applyBorder="0" applyAlignment="0" applyProtection="0"/>
    <xf numFmtId="0" fontId="93" fillId="0" borderId="0"/>
  </cellStyleXfs>
  <cellXfs count="229">
    <xf numFmtId="0" fontId="0" fillId="0" borderId="0" xfId="0"/>
    <xf numFmtId="166" fontId="14" fillId="0" borderId="14" xfId="189" applyNumberFormat="1" applyFont="1" applyFill="1" applyBorder="1" applyAlignment="1">
      <alignment horizontal="center" vertical="center" wrapText="1"/>
    </xf>
    <xf numFmtId="166" fontId="12" fillId="0" borderId="14" xfId="189" applyNumberFormat="1" applyFont="1" applyFill="1" applyBorder="1" applyAlignment="1">
      <alignment horizontal="center" vertical="center" wrapText="1"/>
    </xf>
    <xf numFmtId="166" fontId="12" fillId="0" borderId="0" xfId="1" applyNumberFormat="1" applyFont="1" applyFill="1" applyAlignment="1">
      <alignment vertical="center"/>
    </xf>
    <xf numFmtId="0" fontId="83" fillId="0" borderId="0" xfId="0" applyFont="1" applyAlignment="1">
      <alignment vertical="center"/>
    </xf>
    <xf numFmtId="0" fontId="85" fillId="2" borderId="0" xfId="106" applyFont="1" applyFill="1" applyAlignment="1">
      <alignment horizontal="center" vertical="center"/>
    </xf>
    <xf numFmtId="0" fontId="86" fillId="2" borderId="0" xfId="106" applyFont="1" applyFill="1" applyAlignment="1">
      <alignment horizontal="center" vertical="center"/>
    </xf>
    <xf numFmtId="4" fontId="86" fillId="2" borderId="0" xfId="106" applyNumberFormat="1" applyFont="1" applyFill="1" applyAlignment="1">
      <alignment horizontal="center" vertical="center"/>
    </xf>
    <xf numFmtId="3" fontId="86" fillId="2" borderId="0" xfId="106" applyNumberFormat="1" applyFont="1" applyFill="1" applyAlignment="1">
      <alignment horizontal="right" vertical="center"/>
    </xf>
    <xf numFmtId="3" fontId="87" fillId="2" borderId="0" xfId="106" applyNumberFormat="1" applyFont="1" applyFill="1" applyAlignment="1">
      <alignment horizontal="right" vertical="center"/>
    </xf>
    <xf numFmtId="0" fontId="83" fillId="2" borderId="0" xfId="0" applyFont="1" applyFill="1" applyAlignment="1">
      <alignment vertical="center"/>
    </xf>
    <xf numFmtId="14" fontId="88" fillId="2" borderId="0" xfId="0" applyNumberFormat="1" applyFont="1" applyFill="1" applyAlignment="1">
      <alignment horizontal="center" vertical="center"/>
    </xf>
    <xf numFmtId="2" fontId="89" fillId="2" borderId="14" xfId="106" applyNumberFormat="1" applyFont="1" applyFill="1" applyBorder="1" applyAlignment="1">
      <alignment horizontal="center" vertical="center" wrapText="1"/>
    </xf>
    <xf numFmtId="2" fontId="89" fillId="2" borderId="14" xfId="106" applyNumberFormat="1" applyFont="1" applyFill="1" applyBorder="1" applyAlignment="1">
      <alignment horizontal="center" vertical="center"/>
    </xf>
    <xf numFmtId="2" fontId="89" fillId="2" borderId="14" xfId="0" applyNumberFormat="1" applyFont="1" applyFill="1" applyBorder="1" applyAlignment="1">
      <alignment horizontal="center" vertical="center" wrapText="1"/>
    </xf>
    <xf numFmtId="0" fontId="89" fillId="2" borderId="14" xfId="106" applyFont="1" applyFill="1" applyBorder="1" applyAlignment="1">
      <alignment horizontal="center" vertical="center" wrapText="1"/>
    </xf>
    <xf numFmtId="4" fontId="89" fillId="2" borderId="14" xfId="106" applyNumberFormat="1" applyFont="1" applyFill="1" applyBorder="1" applyAlignment="1">
      <alignment horizontal="center" vertical="center" wrapText="1"/>
    </xf>
    <xf numFmtId="3" fontId="89" fillId="2" borderId="14" xfId="106" applyNumberFormat="1" applyFont="1" applyFill="1" applyBorder="1" applyAlignment="1">
      <alignment horizontal="center" vertical="center" wrapText="1"/>
    </xf>
    <xf numFmtId="0" fontId="89" fillId="2" borderId="14" xfId="0" applyFont="1" applyFill="1" applyBorder="1" applyAlignment="1">
      <alignment horizontal="center" vertical="center" wrapText="1"/>
    </xf>
    <xf numFmtId="14" fontId="89" fillId="2" borderId="14" xfId="0" applyNumberFormat="1" applyFont="1" applyFill="1" applyBorder="1" applyAlignment="1">
      <alignment horizontal="center" vertical="center" wrapText="1"/>
    </xf>
    <xf numFmtId="0" fontId="83" fillId="0" borderId="14" xfId="0" applyFont="1" applyBorder="1" applyAlignment="1">
      <alignment vertical="center"/>
    </xf>
    <xf numFmtId="0" fontId="90" fillId="2" borderId="14" xfId="0" applyFont="1" applyFill="1" applyBorder="1" applyAlignment="1">
      <alignment horizontal="center" vertical="center"/>
    </xf>
    <xf numFmtId="4" fontId="90" fillId="2" borderId="14" xfId="1" applyNumberFormat="1" applyFont="1" applyFill="1" applyBorder="1" applyAlignment="1">
      <alignment horizontal="left" vertical="center" wrapText="1"/>
    </xf>
    <xf numFmtId="0" fontId="91" fillId="2" borderId="14" xfId="0" applyFont="1" applyFill="1" applyBorder="1" applyAlignment="1">
      <alignment horizontal="center" vertical="center"/>
    </xf>
    <xf numFmtId="3" fontId="91" fillId="2" borderId="14" xfId="0" applyNumberFormat="1" applyFont="1" applyFill="1" applyBorder="1" applyAlignment="1">
      <alignment horizontal="center" vertical="center"/>
    </xf>
    <xf numFmtId="3" fontId="90" fillId="2" borderId="14" xfId="106" applyNumberFormat="1" applyFont="1" applyFill="1" applyBorder="1" applyAlignment="1">
      <alignment horizontal="right" vertical="center"/>
    </xf>
    <xf numFmtId="14" fontId="88" fillId="2" borderId="14" xfId="0" applyNumberFormat="1" applyFont="1" applyFill="1" applyBorder="1" applyAlignment="1">
      <alignment horizontal="center" vertical="center"/>
    </xf>
    <xf numFmtId="166" fontId="1" fillId="2" borderId="14" xfId="1" applyNumberFormat="1" applyFont="1" applyFill="1" applyBorder="1" applyAlignment="1">
      <alignment vertical="center"/>
    </xf>
    <xf numFmtId="166" fontId="83" fillId="2" borderId="14" xfId="0" applyNumberFormat="1" applyFont="1" applyFill="1" applyBorder="1" applyAlignment="1">
      <alignment vertical="center"/>
    </xf>
    <xf numFmtId="0" fontId="90" fillId="2" borderId="14" xfId="0" applyFont="1" applyFill="1" applyBorder="1" applyAlignment="1">
      <alignment horizontal="left" vertical="center" wrapText="1"/>
    </xf>
    <xf numFmtId="14" fontId="90" fillId="2" borderId="14" xfId="0" applyNumberFormat="1" applyFont="1" applyFill="1" applyBorder="1" applyAlignment="1">
      <alignment horizontal="center" vertical="center"/>
    </xf>
    <xf numFmtId="166" fontId="82" fillId="2" borderId="14" xfId="1" applyNumberFormat="1" applyFont="1" applyFill="1" applyBorder="1" applyAlignment="1">
      <alignment vertical="center"/>
    </xf>
    <xf numFmtId="166" fontId="92" fillId="2" borderId="14" xfId="0" applyNumberFormat="1" applyFont="1" applyFill="1" applyBorder="1" applyAlignment="1">
      <alignment vertical="center"/>
    </xf>
    <xf numFmtId="0" fontId="92" fillId="0" borderId="0" xfId="0" applyFont="1" applyAlignment="1">
      <alignment vertical="center"/>
    </xf>
    <xf numFmtId="0" fontId="92" fillId="2" borderId="14" xfId="0" applyFont="1" applyFill="1" applyBorder="1" applyAlignment="1">
      <alignment vertical="center"/>
    </xf>
    <xf numFmtId="0" fontId="92" fillId="2" borderId="0" xfId="0" applyFont="1" applyFill="1" applyAlignment="1">
      <alignment vertical="center"/>
    </xf>
    <xf numFmtId="3" fontId="90" fillId="0" borderId="14" xfId="106" applyNumberFormat="1" applyFont="1" applyBorder="1" applyAlignment="1">
      <alignment horizontal="right" vertical="center"/>
    </xf>
    <xf numFmtId="14" fontId="90" fillId="0" borderId="14" xfId="0" applyNumberFormat="1" applyFont="1" applyBorder="1" applyAlignment="1">
      <alignment horizontal="center" vertical="center"/>
    </xf>
    <xf numFmtId="14" fontId="88" fillId="0" borderId="14" xfId="0" applyNumberFormat="1" applyFont="1" applyBorder="1" applyAlignment="1">
      <alignment horizontal="center" vertical="center"/>
    </xf>
    <xf numFmtId="0" fontId="89" fillId="2" borderId="14" xfId="209" applyFont="1" applyFill="1" applyBorder="1" applyAlignment="1">
      <alignment horizontal="left" vertical="center"/>
    </xf>
    <xf numFmtId="0" fontId="89" fillId="2" borderId="14" xfId="209" applyFont="1" applyFill="1" applyBorder="1" applyAlignment="1">
      <alignment horizontal="center" vertical="center"/>
    </xf>
    <xf numFmtId="4" fontId="89" fillId="2" borderId="14" xfId="62" applyNumberFormat="1" applyFont="1" applyFill="1" applyBorder="1" applyAlignment="1">
      <alignment horizontal="center" vertical="center"/>
    </xf>
    <xf numFmtId="166" fontId="89" fillId="2" borderId="25" xfId="1" applyNumberFormat="1" applyFont="1" applyFill="1" applyBorder="1" applyAlignment="1">
      <alignment horizontal="center" vertical="center"/>
    </xf>
    <xf numFmtId="166" fontId="89" fillId="2" borderId="26" xfId="1" applyNumberFormat="1" applyFont="1" applyFill="1" applyBorder="1" applyAlignment="1">
      <alignment horizontal="center" vertical="center"/>
    </xf>
    <xf numFmtId="166" fontId="89" fillId="0" borderId="26" xfId="1" applyNumberFormat="1" applyFont="1" applyFill="1" applyBorder="1" applyAlignment="1">
      <alignment horizontal="center" vertical="center"/>
    </xf>
    <xf numFmtId="0" fontId="94" fillId="2" borderId="0" xfId="0" applyFont="1" applyFill="1" applyAlignment="1">
      <alignment vertical="center"/>
    </xf>
    <xf numFmtId="166" fontId="94" fillId="2" borderId="0" xfId="0" applyNumberFormat="1" applyFont="1" applyFill="1" applyAlignment="1">
      <alignment vertical="center"/>
    </xf>
    <xf numFmtId="0" fontId="95" fillId="2" borderId="0" xfId="0" applyFont="1" applyFill="1" applyAlignment="1">
      <alignment vertical="center"/>
    </xf>
    <xf numFmtId="4" fontId="95" fillId="2" borderId="0" xfId="0" applyNumberFormat="1" applyFont="1" applyFill="1" applyAlignment="1">
      <alignment vertical="center"/>
    </xf>
    <xf numFmtId="3" fontId="96" fillId="2" borderId="0" xfId="0" applyNumberFormat="1" applyFont="1" applyFill="1" applyAlignment="1">
      <alignment horizontal="right" vertical="center"/>
    </xf>
    <xf numFmtId="0" fontId="97" fillId="2" borderId="0" xfId="0" applyFont="1" applyFill="1" applyAlignment="1">
      <alignment vertical="center"/>
    </xf>
    <xf numFmtId="0" fontId="98" fillId="0" borderId="0" xfId="0" applyFont="1"/>
    <xf numFmtId="0" fontId="99" fillId="0" borderId="20" xfId="0" applyFont="1" applyBorder="1" applyAlignment="1">
      <alignment horizontal="center" vertical="top" wrapText="1" readingOrder="1"/>
    </xf>
    <xf numFmtId="0" fontId="99" fillId="0" borderId="15" xfId="0" applyFont="1" applyBorder="1" applyAlignment="1">
      <alignment horizontal="center" vertical="top" wrapText="1" readingOrder="1"/>
    </xf>
    <xf numFmtId="0" fontId="99" fillId="0" borderId="22" xfId="0" applyFont="1" applyBorder="1" applyAlignment="1">
      <alignment horizontal="center" vertical="top" wrapText="1" readingOrder="1"/>
    </xf>
    <xf numFmtId="166" fontId="14" fillId="0" borderId="26" xfId="189" applyNumberFormat="1" applyFont="1" applyFill="1" applyBorder="1" applyAlignment="1">
      <alignment horizontal="center" vertical="center" wrapText="1"/>
    </xf>
    <xf numFmtId="0" fontId="98" fillId="25" borderId="0" xfId="0" applyFont="1" applyFill="1"/>
    <xf numFmtId="0" fontId="98" fillId="24" borderId="0" xfId="0" applyFont="1" applyFill="1"/>
    <xf numFmtId="0" fontId="105" fillId="0" borderId="17" xfId="0" applyFont="1" applyBorder="1" applyAlignment="1">
      <alignment vertical="top" wrapText="1" readingOrder="1"/>
    </xf>
    <xf numFmtId="191" fontId="105" fillId="0" borderId="17" xfId="0" applyNumberFormat="1" applyFont="1" applyBorder="1" applyAlignment="1">
      <alignment horizontal="right" vertical="top" wrapText="1" readingOrder="1"/>
    </xf>
    <xf numFmtId="0" fontId="107" fillId="0" borderId="17" xfId="0" applyFont="1" applyBorder="1" applyAlignment="1">
      <alignment vertical="top" wrapText="1" readingOrder="1"/>
    </xf>
    <xf numFmtId="191" fontId="107" fillId="0" borderId="17" xfId="0" applyNumberFormat="1" applyFont="1" applyBorder="1" applyAlignment="1">
      <alignment horizontal="right" vertical="top" wrapText="1" readingOrder="1"/>
    </xf>
    <xf numFmtId="0" fontId="108" fillId="0" borderId="17" xfId="0" applyFont="1" applyBorder="1" applyAlignment="1">
      <alignment vertical="top" wrapText="1" readingOrder="1"/>
    </xf>
    <xf numFmtId="191" fontId="108" fillId="0" borderId="17" xfId="0" applyNumberFormat="1" applyFont="1" applyBorder="1" applyAlignment="1">
      <alignment horizontal="right" vertical="top" wrapText="1" readingOrder="1"/>
    </xf>
    <xf numFmtId="166" fontId="14" fillId="0" borderId="27" xfId="189" applyNumberFormat="1" applyFont="1" applyFill="1" applyBorder="1" applyAlignment="1">
      <alignment horizontal="center" vertical="center" wrapText="1"/>
    </xf>
    <xf numFmtId="166" fontId="14" fillId="0" borderId="4" xfId="189" applyNumberFormat="1" applyFont="1" applyFill="1" applyBorder="1" applyAlignment="1">
      <alignment horizontal="center" vertical="center" wrapText="1"/>
    </xf>
    <xf numFmtId="166" fontId="12" fillId="0" borderId="4" xfId="189" applyNumberFormat="1" applyFont="1" applyFill="1" applyBorder="1" applyAlignment="1">
      <alignment horizontal="center" vertical="center" wrapText="1"/>
    </xf>
    <xf numFmtId="166" fontId="14" fillId="0" borderId="28" xfId="189" applyNumberFormat="1" applyFont="1" applyFill="1" applyBorder="1" applyAlignment="1">
      <alignment horizontal="center" vertical="center" wrapText="1"/>
    </xf>
    <xf numFmtId="9" fontId="80" fillId="0" borderId="0" xfId="208" applyFont="1" applyFill="1" applyAlignment="1">
      <alignment vertical="center"/>
    </xf>
    <xf numFmtId="166" fontId="81" fillId="0" borderId="4" xfId="189" applyNumberFormat="1" applyFont="1" applyFill="1" applyBorder="1" applyAlignment="1">
      <alignment horizontal="center" vertical="center" wrapText="1"/>
    </xf>
    <xf numFmtId="166" fontId="81" fillId="0" borderId="14" xfId="189" applyNumberFormat="1" applyFont="1" applyFill="1" applyBorder="1" applyAlignment="1">
      <alignment horizontal="center" vertical="center" wrapText="1"/>
    </xf>
    <xf numFmtId="9" fontId="115" fillId="0" borderId="30" xfId="208" applyFont="1" applyFill="1" applyBorder="1" applyAlignment="1" applyProtection="1">
      <alignment horizontal="right" vertical="center" wrapText="1"/>
    </xf>
    <xf numFmtId="166" fontId="115" fillId="0" borderId="31" xfId="1" applyNumberFormat="1" applyFont="1" applyFill="1" applyBorder="1" applyAlignment="1" applyProtection="1">
      <alignment horizontal="right" vertical="center" wrapText="1"/>
    </xf>
    <xf numFmtId="9" fontId="115" fillId="0" borderId="31" xfId="208" applyFont="1" applyFill="1" applyBorder="1" applyAlignment="1" applyProtection="1">
      <alignment horizontal="right" vertical="center" wrapText="1"/>
    </xf>
    <xf numFmtId="166" fontId="115" fillId="0" borderId="32" xfId="1" applyNumberFormat="1" applyFont="1" applyFill="1" applyBorder="1" applyAlignment="1" applyProtection="1">
      <alignment horizontal="right" vertical="center" wrapText="1"/>
    </xf>
    <xf numFmtId="166" fontId="116" fillId="0" borderId="32" xfId="1" applyNumberFormat="1" applyFont="1" applyFill="1" applyBorder="1" applyAlignment="1" applyProtection="1">
      <alignment horizontal="right" vertical="center" wrapText="1"/>
    </xf>
    <xf numFmtId="9" fontId="115" fillId="0" borderId="32" xfId="208" applyFont="1" applyFill="1" applyBorder="1" applyAlignment="1" applyProtection="1">
      <alignment horizontal="right" vertical="center" wrapText="1"/>
    </xf>
    <xf numFmtId="9" fontId="116" fillId="0" borderId="32" xfId="208" applyFont="1" applyFill="1" applyBorder="1" applyAlignment="1" applyProtection="1">
      <alignment horizontal="right" vertical="center" wrapText="1"/>
    </xf>
    <xf numFmtId="166" fontId="88" fillId="0" borderId="32" xfId="1" applyNumberFormat="1" applyFont="1" applyFill="1" applyBorder="1" applyAlignment="1" applyProtection="1">
      <alignment horizontal="right" vertical="center" wrapText="1"/>
    </xf>
    <xf numFmtId="166" fontId="116" fillId="0" borderId="32" xfId="1" applyNumberFormat="1" applyFont="1" applyFill="1" applyBorder="1" applyAlignment="1" applyProtection="1">
      <alignment vertical="center" wrapText="1"/>
    </xf>
    <xf numFmtId="166" fontId="89" fillId="0" borderId="33" xfId="1" applyNumberFormat="1" applyFont="1" applyFill="1" applyBorder="1" applyAlignment="1" applyProtection="1">
      <alignment horizontal="right" vertical="center" wrapText="1"/>
    </xf>
    <xf numFmtId="9" fontId="89" fillId="0" borderId="33" xfId="208" applyFont="1" applyFill="1" applyBorder="1" applyAlignment="1" applyProtection="1">
      <alignment horizontal="right" vertical="center" wrapText="1"/>
    </xf>
    <xf numFmtId="0" fontId="91" fillId="0" borderId="0" xfId="97" applyFont="1" applyAlignment="1">
      <alignment vertical="center"/>
    </xf>
    <xf numFmtId="0" fontId="12" fillId="0" borderId="0" xfId="0" applyFont="1" applyAlignment="1">
      <alignment vertical="center"/>
    </xf>
    <xf numFmtId="0" fontId="110" fillId="0" borderId="0" xfId="0" applyFont="1" applyAlignment="1">
      <alignment horizontal="center" vertical="center" wrapText="1"/>
    </xf>
    <xf numFmtId="14" fontId="12" fillId="0" borderId="0" xfId="0" applyNumberFormat="1" applyFont="1" applyAlignment="1">
      <alignment vertical="center"/>
    </xf>
    <xf numFmtId="0" fontId="81" fillId="0" borderId="1" xfId="0" applyFont="1" applyBorder="1" applyAlignment="1">
      <alignment vertical="center"/>
    </xf>
    <xf numFmtId="0" fontId="14" fillId="0" borderId="14" xfId="0" applyFont="1" applyBorder="1" applyAlignment="1">
      <alignment horizontal="center" vertical="center" wrapText="1"/>
    </xf>
    <xf numFmtId="0" fontId="12" fillId="0" borderId="14" xfId="0" applyFont="1" applyBorder="1" applyAlignment="1">
      <alignment horizontal="center" vertical="center" wrapText="1"/>
    </xf>
    <xf numFmtId="0" fontId="14" fillId="0" borderId="14" xfId="0" applyFont="1" applyBorder="1" applyAlignment="1">
      <alignment vertical="center"/>
    </xf>
    <xf numFmtId="0" fontId="81" fillId="0" borderId="14" xfId="0" applyFont="1" applyBorder="1" applyAlignment="1">
      <alignment vertical="center"/>
    </xf>
    <xf numFmtId="166" fontId="12" fillId="0" borderId="0" xfId="0" applyNumberFormat="1" applyFont="1" applyAlignment="1">
      <alignment vertical="center"/>
    </xf>
    <xf numFmtId="0" fontId="14" fillId="0" borderId="27" xfId="0" applyFont="1" applyBorder="1" applyAlignment="1">
      <alignment horizontal="center" vertical="center" wrapText="1"/>
    </xf>
    <xf numFmtId="0" fontId="14" fillId="0" borderId="27" xfId="0" applyFont="1" applyBorder="1" applyAlignment="1">
      <alignment vertical="center" wrapText="1"/>
    </xf>
    <xf numFmtId="1" fontId="14" fillId="0" borderId="27" xfId="0" applyNumberFormat="1" applyFont="1" applyBorder="1" applyAlignment="1">
      <alignment vertical="center"/>
    </xf>
    <xf numFmtId="0" fontId="81" fillId="0" borderId="27" xfId="0" applyFont="1" applyBorder="1" applyAlignment="1">
      <alignment vertical="center"/>
    </xf>
    <xf numFmtId="0" fontId="14" fillId="0" borderId="4" xfId="0" applyFont="1" applyBorder="1" applyAlignment="1">
      <alignment horizontal="center" vertical="center" wrapText="1"/>
    </xf>
    <xf numFmtId="0" fontId="14" fillId="0" borderId="4" xfId="0" applyFont="1" applyBorder="1" applyAlignment="1">
      <alignment vertical="center" wrapText="1"/>
    </xf>
    <xf numFmtId="0" fontId="81" fillId="0" borderId="4" xfId="0" applyFont="1" applyBorder="1" applyAlignment="1">
      <alignment vertical="center"/>
    </xf>
    <xf numFmtId="0" fontId="12" fillId="0" borderId="4" xfId="0" applyFont="1" applyBorder="1" applyAlignment="1">
      <alignment horizontal="center" vertical="center" wrapText="1"/>
    </xf>
    <xf numFmtId="0" fontId="14" fillId="0" borderId="4" xfId="0" applyFont="1" applyBorder="1" applyAlignment="1">
      <alignment vertical="center"/>
    </xf>
    <xf numFmtId="0" fontId="12" fillId="0" borderId="4" xfId="0" applyFont="1" applyBorder="1" applyAlignment="1">
      <alignment vertical="center" wrapText="1"/>
    </xf>
    <xf numFmtId="0" fontId="81" fillId="0" borderId="4" xfId="0" applyFont="1" applyBorder="1" applyAlignment="1">
      <alignment horizontal="center" vertical="center" wrapText="1"/>
    </xf>
    <xf numFmtId="0" fontId="81" fillId="0" borderId="4" xfId="0" applyFont="1" applyBorder="1" applyAlignment="1">
      <alignment vertical="center" wrapText="1"/>
    </xf>
    <xf numFmtId="0" fontId="81" fillId="0" borderId="0" xfId="0" applyFont="1" applyAlignment="1">
      <alignment vertical="center"/>
    </xf>
    <xf numFmtId="166" fontId="81" fillId="0" borderId="0" xfId="0" applyNumberFormat="1" applyFont="1" applyAlignment="1">
      <alignment vertical="center"/>
    </xf>
    <xf numFmtId="166" fontId="81" fillId="0" borderId="4" xfId="0" applyNumberFormat="1" applyFont="1" applyBorder="1" applyAlignment="1">
      <alignment vertical="center" wrapText="1"/>
    </xf>
    <xf numFmtId="166" fontId="104" fillId="0" borderId="4" xfId="0" applyNumberFormat="1" applyFont="1" applyBorder="1" applyAlignment="1">
      <alignment vertical="center" wrapText="1"/>
    </xf>
    <xf numFmtId="0" fontId="14" fillId="0" borderId="0" xfId="0" applyFont="1" applyAlignment="1">
      <alignment vertical="center"/>
    </xf>
    <xf numFmtId="0" fontId="104" fillId="0" borderId="4" xfId="0" applyFont="1" applyBorder="1" applyAlignment="1">
      <alignment vertical="center"/>
    </xf>
    <xf numFmtId="166" fontId="81" fillId="0" borderId="4" xfId="0" applyNumberFormat="1" applyFont="1" applyBorder="1" applyAlignment="1">
      <alignment vertical="center"/>
    </xf>
    <xf numFmtId="0" fontId="14" fillId="0" borderId="28" xfId="0" applyFont="1" applyBorder="1" applyAlignment="1">
      <alignment horizontal="center" vertical="center" wrapText="1"/>
    </xf>
    <xf numFmtId="0" fontId="14" fillId="0" borderId="28" xfId="0" applyFont="1" applyBorder="1" applyAlignment="1">
      <alignment vertical="center" wrapText="1"/>
    </xf>
    <xf numFmtId="1" fontId="14" fillId="0" borderId="28" xfId="0" applyNumberFormat="1" applyFont="1" applyBorder="1" applyAlignment="1">
      <alignment vertical="center"/>
    </xf>
    <xf numFmtId="0" fontId="81" fillId="0" borderId="28" xfId="0" applyFont="1" applyBorder="1" applyAlignment="1">
      <alignment vertical="center"/>
    </xf>
    <xf numFmtId="0" fontId="14" fillId="0" borderId="29" xfId="0" applyFont="1" applyBorder="1" applyAlignment="1">
      <alignment vertical="center" wrapText="1"/>
    </xf>
    <xf numFmtId="0" fontId="14" fillId="0" borderId="25" xfId="0" applyFont="1" applyBorder="1" applyAlignment="1">
      <alignment vertical="center" wrapText="1"/>
    </xf>
    <xf numFmtId="0" fontId="78" fillId="0" borderId="0" xfId="0" applyFont="1" applyAlignment="1">
      <alignment vertical="center"/>
    </xf>
    <xf numFmtId="0" fontId="12" fillId="0" borderId="14" xfId="0" applyFont="1" applyBorder="1" applyAlignment="1">
      <alignment horizontal="right" vertical="center" wrapText="1"/>
    </xf>
    <xf numFmtId="49" fontId="12" fillId="0" borderId="0" xfId="0" applyNumberFormat="1" applyFont="1" applyAlignment="1">
      <alignment vertical="center"/>
    </xf>
    <xf numFmtId="0" fontId="111" fillId="0" borderId="0" xfId="0" applyFont="1" applyAlignment="1">
      <alignment vertical="center"/>
    </xf>
    <xf numFmtId="0" fontId="110" fillId="0" borderId="0" xfId="0" applyFont="1" applyAlignment="1">
      <alignment vertical="center" wrapText="1"/>
    </xf>
    <xf numFmtId="166" fontId="112" fillId="0" borderId="0" xfId="1" applyNumberFormat="1" applyFont="1" applyFill="1" applyBorder="1" applyAlignment="1">
      <alignment vertical="center" wrapText="1"/>
    </xf>
    <xf numFmtId="166" fontId="110" fillId="0" borderId="0" xfId="1" applyNumberFormat="1" applyFont="1" applyFill="1" applyBorder="1" applyAlignment="1">
      <alignment horizontal="center" vertical="center" wrapText="1"/>
    </xf>
    <xf numFmtId="9" fontId="112" fillId="0" borderId="0" xfId="208" applyFont="1" applyFill="1" applyBorder="1" applyAlignment="1">
      <alignment vertical="center" wrapText="1"/>
    </xf>
    <xf numFmtId="0" fontId="115" fillId="0" borderId="17" xfId="0" applyFont="1" applyBorder="1" applyAlignment="1">
      <alignment horizontal="center" vertical="center" wrapText="1"/>
    </xf>
    <xf numFmtId="0" fontId="113" fillId="0" borderId="17" xfId="0" applyFont="1" applyBorder="1" applyAlignment="1">
      <alignment horizontal="center" vertical="center" wrapText="1"/>
    </xf>
    <xf numFmtId="0" fontId="109" fillId="0" borderId="31" xfId="0" applyFont="1" applyBorder="1" applyAlignment="1">
      <alignment horizontal="center" vertical="center"/>
    </xf>
    <xf numFmtId="0" fontId="114" fillId="0" borderId="31" xfId="0" applyFont="1" applyBorder="1" applyAlignment="1">
      <alignment horizontal="left" vertical="center" wrapText="1"/>
    </xf>
    <xf numFmtId="0" fontId="0" fillId="0" borderId="0" xfId="0" applyAlignment="1">
      <alignment vertical="center"/>
    </xf>
    <xf numFmtId="0" fontId="109" fillId="0" borderId="32" xfId="0" applyFont="1" applyBorder="1" applyAlignment="1">
      <alignment horizontal="center" vertical="center"/>
    </xf>
    <xf numFmtId="0" fontId="100" fillId="0" borderId="32" xfId="0" applyFont="1" applyBorder="1" applyAlignment="1">
      <alignment vertical="center" wrapText="1"/>
    </xf>
    <xf numFmtId="191" fontId="119" fillId="0" borderId="32" xfId="0" applyNumberFormat="1" applyFont="1" applyBorder="1" applyAlignment="1">
      <alignment horizontal="right" vertical="center" wrapText="1"/>
    </xf>
    <xf numFmtId="0" fontId="114" fillId="0" borderId="32" xfId="0" applyFont="1" applyBorder="1" applyAlignment="1">
      <alignment horizontal="left" vertical="center" wrapText="1"/>
    </xf>
    <xf numFmtId="166" fontId="0" fillId="0" borderId="0" xfId="0" applyNumberFormat="1" applyAlignment="1">
      <alignment vertical="center"/>
    </xf>
    <xf numFmtId="0" fontId="88" fillId="0" borderId="32" xfId="0" applyFont="1" applyBorder="1" applyAlignment="1">
      <alignment horizontal="center" vertical="center"/>
    </xf>
    <xf numFmtId="0" fontId="91" fillId="0" borderId="32" xfId="97" applyFont="1" applyBorder="1" applyAlignment="1">
      <alignment vertical="center" wrapText="1"/>
    </xf>
    <xf numFmtId="0" fontId="117" fillId="0" borderId="32" xfId="0" applyFont="1" applyBorder="1" applyAlignment="1">
      <alignment horizontal="center" vertical="center"/>
    </xf>
    <xf numFmtId="0" fontId="82" fillId="0" borderId="0" xfId="0" applyFont="1" applyAlignment="1">
      <alignment vertical="center"/>
    </xf>
    <xf numFmtId="166" fontId="82" fillId="0" borderId="0" xfId="0" applyNumberFormat="1" applyFont="1" applyAlignment="1">
      <alignment vertical="center"/>
    </xf>
    <xf numFmtId="0" fontId="89" fillId="0" borderId="33" xfId="0" applyFont="1" applyBorder="1" applyAlignment="1">
      <alignment horizontal="center" vertical="center"/>
    </xf>
    <xf numFmtId="0" fontId="118" fillId="0" borderId="33" xfId="97" applyFont="1" applyBorder="1" applyAlignment="1">
      <alignment vertical="center" wrapText="1"/>
    </xf>
    <xf numFmtId="0" fontId="97" fillId="0" borderId="0" xfId="0" applyFont="1" applyAlignment="1">
      <alignment vertical="center"/>
    </xf>
    <xf numFmtId="0" fontId="109" fillId="0" borderId="20" xfId="0" applyFont="1" applyBorder="1" applyAlignment="1">
      <alignment horizontal="center" vertical="center"/>
    </xf>
    <xf numFmtId="0" fontId="114" fillId="0" borderId="30" xfId="0" applyFont="1" applyBorder="1" applyAlignment="1">
      <alignment horizontal="left" vertical="center" wrapText="1"/>
    </xf>
    <xf numFmtId="166" fontId="115" fillId="0" borderId="30" xfId="1" applyNumberFormat="1" applyFont="1" applyFill="1" applyBorder="1" applyAlignment="1" applyProtection="1">
      <alignment horizontal="right" vertical="center" wrapText="1"/>
    </xf>
    <xf numFmtId="0" fontId="12" fillId="0" borderId="4" xfId="0" applyFont="1" applyBorder="1" applyAlignment="1">
      <alignment vertical="center"/>
    </xf>
    <xf numFmtId="166" fontId="81" fillId="0" borderId="0" xfId="1" applyNumberFormat="1" applyFont="1" applyFill="1" applyAlignment="1">
      <alignment vertical="center"/>
    </xf>
    <xf numFmtId="0" fontId="14" fillId="24" borderId="4" xfId="0" applyFont="1" applyFill="1" applyBorder="1" applyAlignment="1">
      <alignment horizontal="center" vertical="center" wrapText="1"/>
    </xf>
    <xf numFmtId="0" fontId="14" fillId="24" borderId="4" xfId="0" applyFont="1" applyFill="1" applyBorder="1" applyAlignment="1">
      <alignment vertical="center" wrapText="1"/>
    </xf>
    <xf numFmtId="166" fontId="14" fillId="24" borderId="4" xfId="189" applyNumberFormat="1" applyFont="1" applyFill="1" applyBorder="1" applyAlignment="1">
      <alignment horizontal="center" vertical="center" wrapText="1"/>
    </xf>
    <xf numFmtId="1" fontId="14" fillId="24" borderId="4" xfId="0" applyNumberFormat="1" applyFont="1" applyFill="1" applyBorder="1" applyAlignment="1">
      <alignment vertical="center"/>
    </xf>
    <xf numFmtId="0" fontId="81" fillId="24" borderId="4" xfId="0" applyFont="1" applyFill="1" applyBorder="1" applyAlignment="1">
      <alignment vertical="center"/>
    </xf>
    <xf numFmtId="0" fontId="12" fillId="24" borderId="0" xfId="0" applyFont="1" applyFill="1" applyAlignment="1">
      <alignment vertical="center"/>
    </xf>
    <xf numFmtId="0" fontId="78" fillId="24" borderId="0" xfId="0" applyFont="1" applyFill="1" applyAlignment="1">
      <alignment vertical="center"/>
    </xf>
    <xf numFmtId="166" fontId="14" fillId="24" borderId="26" xfId="189" applyNumberFormat="1" applyFont="1" applyFill="1" applyBorder="1" applyAlignment="1">
      <alignment horizontal="center" vertical="center" wrapText="1"/>
    </xf>
    <xf numFmtId="9" fontId="78" fillId="24" borderId="0" xfId="208" applyFont="1" applyFill="1" applyAlignment="1">
      <alignment vertical="center"/>
    </xf>
    <xf numFmtId="166" fontId="78" fillId="24" borderId="0" xfId="1" applyNumberFormat="1" applyFont="1" applyFill="1" applyAlignment="1">
      <alignment vertical="center"/>
    </xf>
    <xf numFmtId="0" fontId="14" fillId="0" borderId="29"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81" fillId="0" borderId="0" xfId="0" applyFont="1" applyAlignment="1">
      <alignment horizontal="center" vertical="center"/>
    </xf>
    <xf numFmtId="0" fontId="12" fillId="0" borderId="1" xfId="0" applyFont="1" applyBorder="1" applyAlignment="1">
      <alignment horizontal="center" vertical="center"/>
    </xf>
    <xf numFmtId="0" fontId="12" fillId="0" borderId="0" xfId="0" applyFont="1" applyAlignment="1">
      <alignment horizontal="center" vertical="center"/>
    </xf>
    <xf numFmtId="0" fontId="115" fillId="0" borderId="17" xfId="0" applyFont="1" applyBorder="1" applyAlignment="1">
      <alignment horizontal="center" vertical="center" wrapText="1"/>
    </xf>
    <xf numFmtId="0" fontId="115" fillId="0" borderId="15" xfId="0" applyFont="1" applyBorder="1" applyAlignment="1">
      <alignment horizontal="center" vertical="center" wrapText="1"/>
    </xf>
    <xf numFmtId="0" fontId="115" fillId="0" borderId="22" xfId="0" applyFont="1" applyBorder="1" applyAlignment="1">
      <alignment horizontal="center" vertical="center" wrapText="1"/>
    </xf>
    <xf numFmtId="0" fontId="111" fillId="0" borderId="23" xfId="0" applyFont="1" applyBorder="1" applyAlignment="1">
      <alignment horizontal="center" vertical="center"/>
    </xf>
    <xf numFmtId="0" fontId="109" fillId="0" borderId="0" xfId="0" applyFont="1" applyAlignment="1">
      <alignment horizontal="center"/>
    </xf>
    <xf numFmtId="0" fontId="110" fillId="0" borderId="0" xfId="0" applyFont="1" applyAlignment="1">
      <alignment horizontal="center" vertical="center" wrapText="1"/>
    </xf>
    <xf numFmtId="0" fontId="111" fillId="0" borderId="0" xfId="0" applyFont="1" applyAlignment="1">
      <alignment horizontal="center" vertical="center"/>
    </xf>
    <xf numFmtId="0" fontId="99" fillId="0" borderId="20" xfId="0" applyFont="1" applyBorder="1" applyAlignment="1">
      <alignment horizontal="center" vertical="top" wrapText="1" readingOrder="1"/>
    </xf>
    <xf numFmtId="0" fontId="98" fillId="0" borderId="21" xfId="0" applyFont="1" applyBorder="1" applyAlignment="1">
      <alignment vertical="top" wrapText="1"/>
    </xf>
    <xf numFmtId="0" fontId="99" fillId="0" borderId="15" xfId="0" applyFont="1" applyBorder="1" applyAlignment="1">
      <alignment horizontal="center" vertical="top" wrapText="1" readingOrder="1"/>
    </xf>
    <xf numFmtId="0" fontId="98" fillId="0" borderId="16" xfId="0" applyFont="1" applyBorder="1" applyAlignment="1">
      <alignment vertical="top" wrapText="1"/>
    </xf>
    <xf numFmtId="0" fontId="99" fillId="0" borderId="22" xfId="0" applyFont="1" applyBorder="1" applyAlignment="1">
      <alignment horizontal="center" vertical="top" wrapText="1" readingOrder="1"/>
    </xf>
    <xf numFmtId="0" fontId="98" fillId="0" borderId="23" xfId="0" applyFont="1" applyBorder="1" applyAlignment="1">
      <alignment vertical="top" wrapText="1"/>
    </xf>
    <xf numFmtId="0" fontId="98" fillId="0" borderId="24" xfId="0" applyFont="1" applyBorder="1" applyAlignment="1">
      <alignment vertical="top" wrapText="1"/>
    </xf>
    <xf numFmtId="0" fontId="99" fillId="0" borderId="0" xfId="0" applyFont="1" applyAlignment="1">
      <alignment horizontal="center" vertical="top" wrapText="1" readingOrder="1"/>
    </xf>
    <xf numFmtId="0" fontId="98" fillId="0" borderId="0" xfId="0" applyFont="1"/>
    <xf numFmtId="0" fontId="99" fillId="0" borderId="0" xfId="0" applyFont="1" applyAlignment="1">
      <alignment horizontal="left" vertical="top" wrapText="1" readingOrder="1"/>
    </xf>
    <xf numFmtId="0" fontId="101" fillId="0" borderId="0" xfId="0" applyFont="1" applyAlignment="1">
      <alignment horizontal="center" vertical="top" wrapText="1" readingOrder="1"/>
    </xf>
    <xf numFmtId="0" fontId="100" fillId="0" borderId="0" xfId="0" applyFont="1" applyAlignment="1">
      <alignment horizontal="right" vertical="top" wrapText="1" readingOrder="1"/>
    </xf>
    <xf numFmtId="0" fontId="99" fillId="0" borderId="17" xfId="0" applyFont="1" applyBorder="1" applyAlignment="1">
      <alignment horizontal="center" vertical="top" wrapText="1" readingOrder="1"/>
    </xf>
    <xf numFmtId="0" fontId="98" fillId="0" borderId="18" xfId="0" applyFont="1" applyBorder="1" applyAlignment="1">
      <alignment vertical="top" wrapText="1"/>
    </xf>
    <xf numFmtId="0" fontId="98" fillId="0" borderId="19" xfId="0" applyFont="1" applyBorder="1" applyAlignment="1">
      <alignment vertical="top" wrapText="1"/>
    </xf>
    <xf numFmtId="191" fontId="105" fillId="0" borderId="17" xfId="0" applyNumberFormat="1" applyFont="1" applyBorder="1" applyAlignment="1">
      <alignment horizontal="right" vertical="top" wrapText="1" readingOrder="1"/>
    </xf>
    <xf numFmtId="0" fontId="106" fillId="0" borderId="19" xfId="0" applyFont="1" applyBorder="1" applyAlignment="1">
      <alignment vertical="top" wrapText="1"/>
    </xf>
    <xf numFmtId="0" fontId="107" fillId="0" borderId="17" xfId="0" applyFont="1" applyBorder="1" applyAlignment="1">
      <alignment vertical="top" wrapText="1" readingOrder="1"/>
    </xf>
    <xf numFmtId="191" fontId="107" fillId="0" borderId="17" xfId="0" applyNumberFormat="1" applyFont="1" applyBorder="1" applyAlignment="1">
      <alignment horizontal="right" vertical="top" wrapText="1" readingOrder="1"/>
    </xf>
    <xf numFmtId="0" fontId="106" fillId="0" borderId="18" xfId="0" applyFont="1" applyBorder="1" applyAlignment="1">
      <alignment vertical="top" wrapText="1"/>
    </xf>
    <xf numFmtId="0" fontId="105" fillId="0" borderId="17" xfId="0" applyFont="1" applyBorder="1" applyAlignment="1">
      <alignment vertical="top" wrapText="1" readingOrder="1"/>
    </xf>
    <xf numFmtId="191" fontId="108" fillId="0" borderId="17" xfId="0" applyNumberFormat="1" applyFont="1" applyBorder="1" applyAlignment="1">
      <alignment horizontal="right" vertical="top" wrapText="1" readingOrder="1"/>
    </xf>
    <xf numFmtId="0" fontId="108" fillId="0" borderId="17" xfId="0" applyFont="1" applyBorder="1" applyAlignment="1">
      <alignment vertical="top" wrapText="1" readingOrder="1"/>
    </xf>
    <xf numFmtId="0" fontId="100" fillId="0" borderId="0" xfId="0" applyFont="1" applyAlignment="1">
      <alignment horizontal="center" vertical="top" wrapText="1" readingOrder="1"/>
    </xf>
    <xf numFmtId="0" fontId="84" fillId="2" borderId="0" xfId="106" applyFont="1" applyFill="1" applyAlignment="1">
      <alignment horizontal="center" vertical="center"/>
    </xf>
    <xf numFmtId="0" fontId="78" fillId="0" borderId="4" xfId="0" applyFont="1" applyBorder="1" applyAlignment="1">
      <alignment horizontal="center" vertical="center" wrapText="1"/>
    </xf>
    <xf numFmtId="0" fontId="78" fillId="0" borderId="4" xfId="0" applyFont="1" applyBorder="1" applyAlignment="1">
      <alignment vertical="center" wrapText="1"/>
    </xf>
    <xf numFmtId="166" fontId="78" fillId="0" borderId="4" xfId="189" applyNumberFormat="1" applyFont="1" applyFill="1" applyBorder="1" applyAlignment="1">
      <alignment horizontal="center" vertical="center" wrapText="1"/>
    </xf>
    <xf numFmtId="0" fontId="120" fillId="0" borderId="4" xfId="0" applyFont="1" applyBorder="1" applyAlignment="1">
      <alignment vertical="center"/>
    </xf>
    <xf numFmtId="166" fontId="78" fillId="0" borderId="14" xfId="189" applyNumberFormat="1" applyFont="1" applyFill="1" applyBorder="1" applyAlignment="1">
      <alignment horizontal="center" vertical="center" wrapText="1"/>
    </xf>
    <xf numFmtId="1" fontId="14" fillId="0" borderId="34" xfId="0" applyNumberFormat="1" applyFont="1" applyBorder="1" applyAlignment="1">
      <alignment vertical="center"/>
    </xf>
    <xf numFmtId="1" fontId="12" fillId="0" borderId="34" xfId="0" applyNumberFormat="1" applyFont="1" applyBorder="1" applyAlignment="1">
      <alignment vertical="center"/>
    </xf>
    <xf numFmtId="1" fontId="14" fillId="24" borderId="34" xfId="0" applyNumberFormat="1" applyFont="1" applyFill="1" applyBorder="1" applyAlignment="1">
      <alignment vertical="center"/>
    </xf>
    <xf numFmtId="1" fontId="81" fillId="0" borderId="34" xfId="0" applyNumberFormat="1" applyFont="1" applyBorder="1" applyAlignment="1">
      <alignment vertical="center"/>
    </xf>
    <xf numFmtId="0" fontId="12" fillId="2" borderId="0" xfId="0" applyFont="1" applyFill="1" applyAlignment="1">
      <alignment vertical="center"/>
    </xf>
    <xf numFmtId="0" fontId="81" fillId="2" borderId="1" xfId="0" applyFont="1" applyFill="1" applyBorder="1" applyAlignment="1">
      <alignment vertical="center"/>
    </xf>
    <xf numFmtId="0" fontId="14" fillId="2" borderId="14" xfId="0" applyFont="1" applyFill="1" applyBorder="1" applyAlignment="1">
      <alignment horizontal="center" vertical="center" wrapText="1"/>
    </xf>
    <xf numFmtId="0" fontId="14" fillId="2" borderId="14" xfId="0" applyFont="1" applyFill="1" applyBorder="1" applyAlignment="1">
      <alignment horizontal="center" vertical="center" wrapText="1"/>
    </xf>
    <xf numFmtId="166" fontId="14" fillId="2" borderId="14" xfId="189" applyNumberFormat="1" applyFont="1" applyFill="1" applyBorder="1" applyAlignment="1">
      <alignment horizontal="center" vertical="center" wrapText="1"/>
    </xf>
    <xf numFmtId="1" fontId="14" fillId="2" borderId="14" xfId="0" applyNumberFormat="1" applyFont="1" applyFill="1" applyBorder="1" applyAlignment="1">
      <alignment vertical="center"/>
    </xf>
    <xf numFmtId="1" fontId="14" fillId="2" borderId="34" xfId="0" applyNumberFormat="1" applyFont="1" applyFill="1" applyBorder="1" applyAlignment="1">
      <alignment vertical="center"/>
    </xf>
    <xf numFmtId="166" fontId="14" fillId="2" borderId="27" xfId="189" applyNumberFormat="1" applyFont="1" applyFill="1" applyBorder="1" applyAlignment="1">
      <alignment horizontal="center" vertical="center" wrapText="1"/>
    </xf>
    <xf numFmtId="1" fontId="14" fillId="2" borderId="27" xfId="0" applyNumberFormat="1" applyFont="1" applyFill="1" applyBorder="1" applyAlignment="1">
      <alignment vertical="center"/>
    </xf>
    <xf numFmtId="166" fontId="14" fillId="2" borderId="4" xfId="189" applyNumberFormat="1" applyFont="1" applyFill="1" applyBorder="1" applyAlignment="1">
      <alignment horizontal="center" vertical="center" wrapText="1"/>
    </xf>
    <xf numFmtId="1" fontId="14" fillId="2" borderId="4" xfId="0" applyNumberFormat="1" applyFont="1" applyFill="1" applyBorder="1" applyAlignment="1">
      <alignment vertical="center"/>
    </xf>
    <xf numFmtId="1" fontId="12" fillId="2" borderId="4" xfId="0" applyNumberFormat="1" applyFont="1" applyFill="1" applyBorder="1" applyAlignment="1">
      <alignment vertical="center"/>
    </xf>
    <xf numFmtId="166" fontId="78" fillId="2" borderId="4" xfId="189" applyNumberFormat="1" applyFont="1" applyFill="1" applyBorder="1" applyAlignment="1">
      <alignment horizontal="center" vertical="center" wrapText="1"/>
    </xf>
    <xf numFmtId="1" fontId="78" fillId="2" borderId="4" xfId="0" applyNumberFormat="1" applyFont="1" applyFill="1" applyBorder="1" applyAlignment="1">
      <alignment vertical="center"/>
    </xf>
    <xf numFmtId="1" fontId="12" fillId="2" borderId="34" xfId="0" applyNumberFormat="1" applyFont="1" applyFill="1" applyBorder="1" applyAlignment="1">
      <alignment vertical="center"/>
    </xf>
    <xf numFmtId="166" fontId="81" fillId="2" borderId="4" xfId="189" applyNumberFormat="1" applyFont="1" applyFill="1" applyBorder="1" applyAlignment="1">
      <alignment horizontal="center" vertical="center" wrapText="1"/>
    </xf>
    <xf numFmtId="1" fontId="81" fillId="2" borderId="4" xfId="0" applyNumberFormat="1" applyFont="1" applyFill="1" applyBorder="1" applyAlignment="1">
      <alignment vertical="center"/>
    </xf>
    <xf numFmtId="1" fontId="81" fillId="2" borderId="34" xfId="0" applyNumberFormat="1" applyFont="1" applyFill="1" applyBorder="1" applyAlignment="1">
      <alignment vertical="center"/>
    </xf>
    <xf numFmtId="166" fontId="12" fillId="2" borderId="4" xfId="189" applyNumberFormat="1" applyFont="1" applyFill="1" applyBorder="1" applyAlignment="1">
      <alignment horizontal="center" vertical="center" wrapText="1"/>
    </xf>
    <xf numFmtId="0" fontId="12" fillId="2" borderId="4" xfId="0" applyFont="1" applyFill="1" applyBorder="1" applyAlignment="1">
      <alignment horizontal="center" vertical="center" wrapText="1"/>
    </xf>
    <xf numFmtId="166" fontId="14" fillId="2" borderId="28" xfId="189" applyNumberFormat="1" applyFont="1" applyFill="1" applyBorder="1" applyAlignment="1">
      <alignment horizontal="center" vertical="center" wrapText="1"/>
    </xf>
    <xf numFmtId="1" fontId="14" fillId="2" borderId="28" xfId="0" applyNumberFormat="1" applyFont="1" applyFill="1" applyBorder="1" applyAlignment="1">
      <alignment vertical="center"/>
    </xf>
    <xf numFmtId="166" fontId="12" fillId="2" borderId="0" xfId="0" applyNumberFormat="1" applyFont="1" applyFill="1" applyAlignment="1">
      <alignment vertical="center"/>
    </xf>
  </cellXfs>
  <cellStyles count="210">
    <cellStyle name="          _x000d__x000a_shell=progman.exe_x000d__x000a_m" xfId="5" xr:uid="{00000000-0005-0000-0000-000000000000}"/>
    <cellStyle name=",." xfId="6" xr:uid="{00000000-0005-0000-0000-000001000000}"/>
    <cellStyle name="??" xfId="7" xr:uid="{00000000-0005-0000-0000-000002000000}"/>
    <cellStyle name="?? [0.00]_ Att. 1- Cover" xfId="8" xr:uid="{00000000-0005-0000-0000-000003000000}"/>
    <cellStyle name="?? [0]" xfId="9" xr:uid="{00000000-0005-0000-0000-000004000000}"/>
    <cellStyle name="?? [0] 2" xfId="10" xr:uid="{00000000-0005-0000-0000-000005000000}"/>
    <cellStyle name="?? 2" xfId="11" xr:uid="{00000000-0005-0000-0000-000006000000}"/>
    <cellStyle name="?? 3" xfId="12" xr:uid="{00000000-0005-0000-0000-000007000000}"/>
    <cellStyle name="?? 4" xfId="13" xr:uid="{00000000-0005-0000-0000-000008000000}"/>
    <cellStyle name="?? 5" xfId="14" xr:uid="{00000000-0005-0000-0000-000009000000}"/>
    <cellStyle name="???? [0.00]_PRODUCT DETAIL Q1" xfId="15" xr:uid="{00000000-0005-0000-0000-00000A000000}"/>
    <cellStyle name="????_PRODUCT DETAIL Q1" xfId="16" xr:uid="{00000000-0005-0000-0000-00000B000000}"/>
    <cellStyle name="???[0]_00Q3902REV.1" xfId="17" xr:uid="{00000000-0005-0000-0000-00000C000000}"/>
    <cellStyle name="???_00Q3902REV.1" xfId="18" xr:uid="{00000000-0005-0000-0000-00000D000000}"/>
    <cellStyle name="??[0]_BRE" xfId="19" xr:uid="{00000000-0005-0000-0000-00000E000000}"/>
    <cellStyle name="??_ Att. 1- Cover" xfId="20" xr:uid="{00000000-0005-0000-0000-00000F000000}"/>
    <cellStyle name="•W_’·Šú‰p•¶" xfId="21" xr:uid="{00000000-0005-0000-0000-000010000000}"/>
    <cellStyle name="0" xfId="22" xr:uid="{00000000-0005-0000-0000-000011000000}"/>
    <cellStyle name="1" xfId="23" xr:uid="{00000000-0005-0000-0000-000012000000}"/>
    <cellStyle name="1_Book1" xfId="24" xr:uid="{00000000-0005-0000-0000-000013000000}"/>
    <cellStyle name="1_Dtdchinh2397" xfId="25" xr:uid="{00000000-0005-0000-0000-000014000000}"/>
    <cellStyle name="1_Dtdchinh2397_TOng hop tinh hinh thuc hien2018" xfId="26" xr:uid="{00000000-0005-0000-0000-000015000000}"/>
    <cellStyle name="18" xfId="27" xr:uid="{00000000-0005-0000-0000-000016000000}"/>
    <cellStyle name="2" xfId="28" xr:uid="{00000000-0005-0000-0000-000017000000}"/>
    <cellStyle name="2_Book1" xfId="29" xr:uid="{00000000-0005-0000-0000-000018000000}"/>
    <cellStyle name="2_Dtdchinh2397" xfId="30" xr:uid="{00000000-0005-0000-0000-000019000000}"/>
    <cellStyle name="2_Dtdchinh2397_TOng hop tinh hinh thuc hien2018" xfId="31" xr:uid="{00000000-0005-0000-0000-00001A000000}"/>
    <cellStyle name="3" xfId="32" xr:uid="{00000000-0005-0000-0000-00001B000000}"/>
    <cellStyle name="3_Book1" xfId="33" xr:uid="{00000000-0005-0000-0000-00001C000000}"/>
    <cellStyle name="3_Dtdchinh2397" xfId="34" xr:uid="{00000000-0005-0000-0000-00001D000000}"/>
    <cellStyle name="3_Dtdchinh2397_TOng hop tinh hinh thuc hien2018" xfId="35" xr:uid="{00000000-0005-0000-0000-00001E000000}"/>
    <cellStyle name="4" xfId="36" xr:uid="{00000000-0005-0000-0000-00001F000000}"/>
    <cellStyle name="4_Book1" xfId="37" xr:uid="{00000000-0005-0000-0000-000020000000}"/>
    <cellStyle name="4_Dtdchinh2397" xfId="38" xr:uid="{00000000-0005-0000-0000-000021000000}"/>
    <cellStyle name="4_Dtdchinh2397_TOng hop tinh hinh thuc hien2018" xfId="39" xr:uid="{00000000-0005-0000-0000-000022000000}"/>
    <cellStyle name="52" xfId="40" xr:uid="{00000000-0005-0000-0000-000023000000}"/>
    <cellStyle name="6" xfId="41" xr:uid="{00000000-0005-0000-0000-000024000000}"/>
    <cellStyle name="6_TOng hop tinh hinh thuc hien2018" xfId="42" xr:uid="{00000000-0005-0000-0000-000025000000}"/>
    <cellStyle name="ÅëÈ­ [0]_¿ì¹°Åë" xfId="43" xr:uid="{00000000-0005-0000-0000-000026000000}"/>
    <cellStyle name="AeE­ [0]_INQUIRY ¿µ¾÷AßAø " xfId="44" xr:uid="{00000000-0005-0000-0000-000027000000}"/>
    <cellStyle name="ÅëÈ­ [0]_S" xfId="45" xr:uid="{00000000-0005-0000-0000-000028000000}"/>
    <cellStyle name="ÅëÈ­_¿ì¹°Åë" xfId="46" xr:uid="{00000000-0005-0000-0000-000029000000}"/>
    <cellStyle name="AeE­_INQUIRY ¿µ¾÷AßAø " xfId="47" xr:uid="{00000000-0005-0000-0000-00002A000000}"/>
    <cellStyle name="ÅëÈ­_S" xfId="48" xr:uid="{00000000-0005-0000-0000-00002B000000}"/>
    <cellStyle name="APPEAR" xfId="49" xr:uid="{00000000-0005-0000-0000-00002C000000}"/>
    <cellStyle name="ÄÞ¸¶ [0]_¿ì¹°Åë" xfId="50" xr:uid="{00000000-0005-0000-0000-00002D000000}"/>
    <cellStyle name="AÞ¸¶ [0]_INQUIRY ¿?¾÷AßAø " xfId="51" xr:uid="{00000000-0005-0000-0000-00002E000000}"/>
    <cellStyle name="ÄÞ¸¶ [0]_S" xfId="52" xr:uid="{00000000-0005-0000-0000-00002F000000}"/>
    <cellStyle name="ÄÞ¸¶_¿ì¹°Åë" xfId="53" xr:uid="{00000000-0005-0000-0000-000030000000}"/>
    <cellStyle name="AÞ¸¶_INQUIRY ¿?¾÷AßAø " xfId="54" xr:uid="{00000000-0005-0000-0000-000031000000}"/>
    <cellStyle name="ÄÞ¸¶_S" xfId="55" xr:uid="{00000000-0005-0000-0000-000032000000}"/>
    <cellStyle name="C?AØ_¿?¾÷CoE² " xfId="56" xr:uid="{00000000-0005-0000-0000-000033000000}"/>
    <cellStyle name="Ç¥ÁØ_´çÃÊ±¸ÀÔ»ý»ê" xfId="57" xr:uid="{00000000-0005-0000-0000-000034000000}"/>
    <cellStyle name="C￥AØ_¿μ¾÷CoE² " xfId="58" xr:uid="{00000000-0005-0000-0000-000035000000}"/>
    <cellStyle name="Ç¥ÁØ_MARSHALL TEST" xfId="59" xr:uid="{00000000-0005-0000-0000-000036000000}"/>
    <cellStyle name="Comma" xfId="1" builtinId="3"/>
    <cellStyle name="Comma 10" xfId="60" xr:uid="{00000000-0005-0000-0000-000038000000}"/>
    <cellStyle name="Comma 11" xfId="61" xr:uid="{00000000-0005-0000-0000-000039000000}"/>
    <cellStyle name="Comma 12" xfId="189" xr:uid="{00000000-0005-0000-0000-00003A000000}"/>
    <cellStyle name="Comma 13" xfId="191" xr:uid="{00000000-0005-0000-0000-00003B000000}"/>
    <cellStyle name="Comma 14" xfId="193" xr:uid="{00000000-0005-0000-0000-00003C000000}"/>
    <cellStyle name="Comma 15" xfId="195" xr:uid="{00000000-0005-0000-0000-00003D000000}"/>
    <cellStyle name="Comma 16" xfId="197" xr:uid="{00000000-0005-0000-0000-00003E000000}"/>
    <cellStyle name="Comma 17" xfId="199" xr:uid="{00000000-0005-0000-0000-00003F000000}"/>
    <cellStyle name="Comma 18" xfId="201" xr:uid="{00000000-0005-0000-0000-000040000000}"/>
    <cellStyle name="Comma 2" xfId="62" xr:uid="{00000000-0005-0000-0000-000041000000}"/>
    <cellStyle name="Comma 2 2" xfId="63" xr:uid="{00000000-0005-0000-0000-000042000000}"/>
    <cellStyle name="Comma 2 3" xfId="4" xr:uid="{00000000-0005-0000-0000-000043000000}"/>
    <cellStyle name="Comma 2 4" xfId="64" xr:uid="{00000000-0005-0000-0000-000044000000}"/>
    <cellStyle name="Comma 2_TOng hop tinh hinh thuc hien2018" xfId="65" xr:uid="{00000000-0005-0000-0000-000045000000}"/>
    <cellStyle name="Comma 3" xfId="66" xr:uid="{00000000-0005-0000-0000-000046000000}"/>
    <cellStyle name="Comma 4" xfId="3" xr:uid="{00000000-0005-0000-0000-000047000000}"/>
    <cellStyle name="Comma 5" xfId="67" xr:uid="{00000000-0005-0000-0000-000048000000}"/>
    <cellStyle name="Comma 6" xfId="68" xr:uid="{00000000-0005-0000-0000-000049000000}"/>
    <cellStyle name="Comma 7" xfId="69" xr:uid="{00000000-0005-0000-0000-00004A000000}"/>
    <cellStyle name="Comma 76" xfId="205" xr:uid="{00000000-0005-0000-0000-00004B000000}"/>
    <cellStyle name="Comma 8" xfId="70" xr:uid="{00000000-0005-0000-0000-00004C000000}"/>
    <cellStyle name="Comma 9" xfId="71" xr:uid="{00000000-0005-0000-0000-00004D000000}"/>
    <cellStyle name="Comma0" xfId="72" xr:uid="{00000000-0005-0000-0000-00004E000000}"/>
    <cellStyle name="Currency0" xfId="73" xr:uid="{00000000-0005-0000-0000-00004F000000}"/>
    <cellStyle name="Date" xfId="74" xr:uid="{00000000-0005-0000-0000-000050000000}"/>
    <cellStyle name="Dziesiętny [0]_Invoices2001Slovakia" xfId="75" xr:uid="{00000000-0005-0000-0000-000051000000}"/>
    <cellStyle name="Dziesiętny_Invoices2001Slovakia" xfId="76" xr:uid="{00000000-0005-0000-0000-000052000000}"/>
    <cellStyle name="Fixed" xfId="77" xr:uid="{00000000-0005-0000-0000-000053000000}"/>
    <cellStyle name="Grey" xfId="78" xr:uid="{00000000-0005-0000-0000-000054000000}"/>
    <cellStyle name="Header1" xfId="79" xr:uid="{00000000-0005-0000-0000-000055000000}"/>
    <cellStyle name="Header2" xfId="80" xr:uid="{00000000-0005-0000-0000-000056000000}"/>
    <cellStyle name="Heading 1 2" xfId="81" xr:uid="{00000000-0005-0000-0000-000057000000}"/>
    <cellStyle name="Heading 2 2" xfId="82" xr:uid="{00000000-0005-0000-0000-000058000000}"/>
    <cellStyle name="headoption" xfId="83" xr:uid="{00000000-0005-0000-0000-000059000000}"/>
    <cellStyle name="HIDE" xfId="84" xr:uid="{00000000-0005-0000-0000-00005A000000}"/>
    <cellStyle name="Hoa-Scholl" xfId="85" xr:uid="{00000000-0005-0000-0000-00005B000000}"/>
    <cellStyle name="Input [yellow]" xfId="86" xr:uid="{00000000-0005-0000-0000-00005C000000}"/>
    <cellStyle name="Loai CBDT" xfId="87" xr:uid="{00000000-0005-0000-0000-00005D000000}"/>
    <cellStyle name="Loai CT" xfId="88" xr:uid="{00000000-0005-0000-0000-00005E000000}"/>
    <cellStyle name="Loai GD" xfId="89" xr:uid="{00000000-0005-0000-0000-00005F000000}"/>
    <cellStyle name="MARK" xfId="90" xr:uid="{00000000-0005-0000-0000-000060000000}"/>
    <cellStyle name="n" xfId="91" xr:uid="{00000000-0005-0000-0000-000061000000}"/>
    <cellStyle name="Normal" xfId="0" builtinId="0"/>
    <cellStyle name="Normal - Style1" xfId="92" xr:uid="{00000000-0005-0000-0000-000063000000}"/>
    <cellStyle name="Normal - Style1 2" xfId="93" xr:uid="{00000000-0005-0000-0000-000064000000}"/>
    <cellStyle name="Normal 10" xfId="94" xr:uid="{00000000-0005-0000-0000-000065000000}"/>
    <cellStyle name="Normal 11" xfId="95" xr:uid="{00000000-0005-0000-0000-000066000000}"/>
    <cellStyle name="Normal 12" xfId="96" xr:uid="{00000000-0005-0000-0000-000067000000}"/>
    <cellStyle name="Normal 13" xfId="188" xr:uid="{00000000-0005-0000-0000-000068000000}"/>
    <cellStyle name="Normal 14" xfId="190" xr:uid="{00000000-0005-0000-0000-000069000000}"/>
    <cellStyle name="Normal 15" xfId="192" xr:uid="{00000000-0005-0000-0000-00006A000000}"/>
    <cellStyle name="Normal 16" xfId="194" xr:uid="{00000000-0005-0000-0000-00006B000000}"/>
    <cellStyle name="Normal 17" xfId="196" xr:uid="{00000000-0005-0000-0000-00006C000000}"/>
    <cellStyle name="Normal 18" xfId="198" xr:uid="{00000000-0005-0000-0000-00006D000000}"/>
    <cellStyle name="Normal 19" xfId="200" xr:uid="{00000000-0005-0000-0000-00006E000000}"/>
    <cellStyle name="Normal 2" xfId="97" xr:uid="{00000000-0005-0000-0000-00006F000000}"/>
    <cellStyle name="Normal 2 2" xfId="98" xr:uid="{00000000-0005-0000-0000-000070000000}"/>
    <cellStyle name="Normal 2 2 2" xfId="203" xr:uid="{00000000-0005-0000-0000-000071000000}"/>
    <cellStyle name="Normal 2 3" xfId="99" xr:uid="{00000000-0005-0000-0000-000072000000}"/>
    <cellStyle name="Normal 2 4" xfId="100" xr:uid="{00000000-0005-0000-0000-000073000000}"/>
    <cellStyle name="Normal 2 6" xfId="101" xr:uid="{00000000-0005-0000-0000-000074000000}"/>
    <cellStyle name="Normal 2_TK hang nam" xfId="102" xr:uid="{00000000-0005-0000-0000-000075000000}"/>
    <cellStyle name="Normal 20" xfId="204" xr:uid="{00000000-0005-0000-0000-000076000000}"/>
    <cellStyle name="Normal 21" xfId="206" xr:uid="{00000000-0005-0000-0000-000077000000}"/>
    <cellStyle name="Normal 3" xfId="103" xr:uid="{00000000-0005-0000-0000-000078000000}"/>
    <cellStyle name="Normal 3 2" xfId="104" xr:uid="{00000000-0005-0000-0000-000079000000}"/>
    <cellStyle name="Normal 3 3" xfId="105" xr:uid="{00000000-0005-0000-0000-00007A000000}"/>
    <cellStyle name="Normal 3 4" xfId="2" xr:uid="{00000000-0005-0000-0000-00007B000000}"/>
    <cellStyle name="Normal 3 5" xfId="202" xr:uid="{00000000-0005-0000-0000-00007C000000}"/>
    <cellStyle name="Normal 4" xfId="106" xr:uid="{00000000-0005-0000-0000-00007D000000}"/>
    <cellStyle name="Normal 4 2" xfId="107" xr:uid="{00000000-0005-0000-0000-00007E000000}"/>
    <cellStyle name="Normal 5" xfId="108" xr:uid="{00000000-0005-0000-0000-00007F000000}"/>
    <cellStyle name="Normal 5 2" xfId="207" xr:uid="{00000000-0005-0000-0000-000080000000}"/>
    <cellStyle name="Normal 6" xfId="109" xr:uid="{00000000-0005-0000-0000-000081000000}"/>
    <cellStyle name="Normal 7" xfId="110" xr:uid="{00000000-0005-0000-0000-000082000000}"/>
    <cellStyle name="Normal 8" xfId="111" xr:uid="{00000000-0005-0000-0000-000083000000}"/>
    <cellStyle name="Normal 9" xfId="112" xr:uid="{00000000-0005-0000-0000-000084000000}"/>
    <cellStyle name="Normal_Sheet1_Sheet2" xfId="209" xr:uid="{00000000-0005-0000-0000-000085000000}"/>
    <cellStyle name="Normalny_Cennik obowiązuje od 06-08-2001 r (1)" xfId="113" xr:uid="{00000000-0005-0000-0000-000086000000}"/>
    <cellStyle name="oft Excel]_x000d__x000a_Comment=The open=/f lines load custom functions into the Paste Function list._x000d__x000a_Maximized=2_x000d__x000a_Basics=1_x000d__x000a_A" xfId="114" xr:uid="{00000000-0005-0000-0000-000087000000}"/>
    <cellStyle name="oft Excel]_x000d__x000a_Comment=The open=/f lines load custom functions into the Paste Function list._x000d__x000a_Maximized=3_x000d__x000a_Basics=1_x000d__x000a_A" xfId="115" xr:uid="{00000000-0005-0000-0000-000088000000}"/>
    <cellStyle name="Percent" xfId="208" builtinId="5"/>
    <cellStyle name="Percent [2]" xfId="116" xr:uid="{00000000-0005-0000-0000-00008A000000}"/>
    <cellStyle name="Percent 2" xfId="117" xr:uid="{00000000-0005-0000-0000-00008B000000}"/>
    <cellStyle name="s]_x000d__x000a_spooler=yes_x000d__x000a_load=_x000d__x000a_Beep=yes_x000d__x000a_NullPort=None_x000d__x000a_BorderWidth=3_x000d__x000a_CursorBlinkRate=1200_x000d__x000a_DoubleClickSpeed=452_x000d__x000a_Programs=co" xfId="118" xr:uid="{00000000-0005-0000-0000-00008C000000}"/>
    <cellStyle name="SAPBEXaggData" xfId="119" xr:uid="{00000000-0005-0000-0000-00008D000000}"/>
    <cellStyle name="SAPBEXaggDataEmph" xfId="120" xr:uid="{00000000-0005-0000-0000-00008E000000}"/>
    <cellStyle name="SAPBEXaggItem" xfId="121" xr:uid="{00000000-0005-0000-0000-00008F000000}"/>
    <cellStyle name="SAPBEXchaText" xfId="122" xr:uid="{00000000-0005-0000-0000-000090000000}"/>
    <cellStyle name="SAPBEXexcBad7" xfId="123" xr:uid="{00000000-0005-0000-0000-000091000000}"/>
    <cellStyle name="SAPBEXexcBad8" xfId="124" xr:uid="{00000000-0005-0000-0000-000092000000}"/>
    <cellStyle name="SAPBEXexcBad9" xfId="125" xr:uid="{00000000-0005-0000-0000-000093000000}"/>
    <cellStyle name="SAPBEXexcCritical4" xfId="126" xr:uid="{00000000-0005-0000-0000-000094000000}"/>
    <cellStyle name="SAPBEXexcCritical5" xfId="127" xr:uid="{00000000-0005-0000-0000-000095000000}"/>
    <cellStyle name="SAPBEXexcCritical6" xfId="128" xr:uid="{00000000-0005-0000-0000-000096000000}"/>
    <cellStyle name="SAPBEXexcGood1" xfId="129" xr:uid="{00000000-0005-0000-0000-000097000000}"/>
    <cellStyle name="SAPBEXexcGood2" xfId="130" xr:uid="{00000000-0005-0000-0000-000098000000}"/>
    <cellStyle name="SAPBEXexcGood3" xfId="131" xr:uid="{00000000-0005-0000-0000-000099000000}"/>
    <cellStyle name="SAPBEXfilterDrill" xfId="132" xr:uid="{00000000-0005-0000-0000-00009A000000}"/>
    <cellStyle name="SAPBEXfilterItem" xfId="133" xr:uid="{00000000-0005-0000-0000-00009B000000}"/>
    <cellStyle name="SAPBEXfilterText" xfId="134" xr:uid="{00000000-0005-0000-0000-00009C000000}"/>
    <cellStyle name="SAPBEXformats" xfId="135" xr:uid="{00000000-0005-0000-0000-00009D000000}"/>
    <cellStyle name="SAPBEXheaderItem" xfId="136" xr:uid="{00000000-0005-0000-0000-00009E000000}"/>
    <cellStyle name="SAPBEXheaderText" xfId="137" xr:uid="{00000000-0005-0000-0000-00009F000000}"/>
    <cellStyle name="SAPBEXresData" xfId="138" xr:uid="{00000000-0005-0000-0000-0000A0000000}"/>
    <cellStyle name="SAPBEXresDataEmph" xfId="139" xr:uid="{00000000-0005-0000-0000-0000A1000000}"/>
    <cellStyle name="SAPBEXresItem" xfId="140" xr:uid="{00000000-0005-0000-0000-0000A2000000}"/>
    <cellStyle name="SAPBEXstdData" xfId="141" xr:uid="{00000000-0005-0000-0000-0000A3000000}"/>
    <cellStyle name="SAPBEXstdDataEmph" xfId="142" xr:uid="{00000000-0005-0000-0000-0000A4000000}"/>
    <cellStyle name="SAPBEXstdItem" xfId="143" xr:uid="{00000000-0005-0000-0000-0000A5000000}"/>
    <cellStyle name="SAPBEXtitle" xfId="144" xr:uid="{00000000-0005-0000-0000-0000A6000000}"/>
    <cellStyle name="SAPBEXundefined" xfId="145" xr:uid="{00000000-0005-0000-0000-0000A7000000}"/>
    <cellStyle name="Style 1" xfId="146" xr:uid="{00000000-0005-0000-0000-0000A8000000}"/>
    <cellStyle name="Thanh" xfId="147" xr:uid="{00000000-0005-0000-0000-0000AC000000}"/>
    <cellStyle name="þ_x001d_ð·_x000c_æþ'_x000d_ßþU_x0001_Ø_x0005_ü_x0014__x0007__x0001__x0001_" xfId="148" xr:uid="{00000000-0005-0000-0000-0000AD000000}"/>
    <cellStyle name="Tong so" xfId="149" xr:uid="{00000000-0005-0000-0000-0000A9000000}"/>
    <cellStyle name="tong so 1" xfId="150" xr:uid="{00000000-0005-0000-0000-0000AA000000}"/>
    <cellStyle name="Total 2" xfId="151" xr:uid="{00000000-0005-0000-0000-0000AB000000}"/>
    <cellStyle name="Vn Time 13" xfId="152" xr:uid="{00000000-0005-0000-0000-0000AE000000}"/>
    <cellStyle name="Vn Time 14" xfId="153" xr:uid="{00000000-0005-0000-0000-0000AF000000}"/>
    <cellStyle name="vnbo" xfId="154" xr:uid="{00000000-0005-0000-0000-0000B0000000}"/>
    <cellStyle name="vnhead1" xfId="155" xr:uid="{00000000-0005-0000-0000-0000B3000000}"/>
    <cellStyle name="vnhead2" xfId="156" xr:uid="{00000000-0005-0000-0000-0000B4000000}"/>
    <cellStyle name="vnhead3" xfId="157" xr:uid="{00000000-0005-0000-0000-0000B5000000}"/>
    <cellStyle name="vnhead4" xfId="158" xr:uid="{00000000-0005-0000-0000-0000B6000000}"/>
    <cellStyle name="vntxt1" xfId="159" xr:uid="{00000000-0005-0000-0000-0000B1000000}"/>
    <cellStyle name="vntxt2" xfId="160" xr:uid="{00000000-0005-0000-0000-0000B2000000}"/>
    <cellStyle name="Walutowy [0]_Invoices2001Slovakia" xfId="161" xr:uid="{00000000-0005-0000-0000-0000B7000000}"/>
    <cellStyle name="Walutowy_Invoices2001Slovakia" xfId="162" xr:uid="{00000000-0005-0000-0000-0000B8000000}"/>
    <cellStyle name="xuan" xfId="163" xr:uid="{00000000-0005-0000-0000-0000B9000000}"/>
    <cellStyle name=" [0.00]_ Att. 1- Cover" xfId="164" xr:uid="{00000000-0005-0000-0000-0000BA000000}"/>
    <cellStyle name="_ Att. 1- Cover" xfId="165" xr:uid="{00000000-0005-0000-0000-0000BB000000}"/>
    <cellStyle name="?_ Att. 1- Cover" xfId="166" xr:uid="{00000000-0005-0000-0000-0000BC000000}"/>
    <cellStyle name="똿뗦먛귟 [0.00]_PRODUCT DETAIL Q1" xfId="167" xr:uid="{00000000-0005-0000-0000-0000BD000000}"/>
    <cellStyle name="똿뗦먛귟_PRODUCT DETAIL Q1" xfId="168" xr:uid="{00000000-0005-0000-0000-0000BE000000}"/>
    <cellStyle name="믅됞 [0.00]_PRODUCT DETAIL Q1" xfId="169" xr:uid="{00000000-0005-0000-0000-0000BF000000}"/>
    <cellStyle name="믅됞_PRODUCT DETAIL Q1" xfId="170" xr:uid="{00000000-0005-0000-0000-0000C0000000}"/>
    <cellStyle name="백분율_95" xfId="171" xr:uid="{00000000-0005-0000-0000-0000C1000000}"/>
    <cellStyle name="뷭?_BOOKSHIP" xfId="172" xr:uid="{00000000-0005-0000-0000-0000C2000000}"/>
    <cellStyle name="콤마 [0]_1202" xfId="173" xr:uid="{00000000-0005-0000-0000-0000C3000000}"/>
    <cellStyle name="콤마_1202" xfId="174" xr:uid="{00000000-0005-0000-0000-0000C4000000}"/>
    <cellStyle name="통화 [0]_1202" xfId="175" xr:uid="{00000000-0005-0000-0000-0000C5000000}"/>
    <cellStyle name="통화_1202" xfId="176" xr:uid="{00000000-0005-0000-0000-0000C6000000}"/>
    <cellStyle name="표준_(정보부문)월별인원계획" xfId="177" xr:uid="{00000000-0005-0000-0000-0000C7000000}"/>
    <cellStyle name="一般_00Q3902REV.1" xfId="178" xr:uid="{00000000-0005-0000-0000-0000C8000000}"/>
    <cellStyle name="千分位[0]_00Q3902REV.1" xfId="179" xr:uid="{00000000-0005-0000-0000-0000C9000000}"/>
    <cellStyle name="千分位_00Q3902REV.1" xfId="180" xr:uid="{00000000-0005-0000-0000-0000CA000000}"/>
    <cellStyle name="未定義" xfId="181" xr:uid="{00000000-0005-0000-0000-0000CB000000}"/>
    <cellStyle name="桁区切り_08-00 NET Summary" xfId="182" xr:uid="{00000000-0005-0000-0000-0000CC000000}"/>
    <cellStyle name="標準_05-12 Requirment by Client" xfId="183" xr:uid="{00000000-0005-0000-0000-0000CD000000}"/>
    <cellStyle name="貨幣 [0]_00Q3902REV.1" xfId="184" xr:uid="{00000000-0005-0000-0000-0000CE000000}"/>
    <cellStyle name="貨幣[0]_BRE" xfId="185" xr:uid="{00000000-0005-0000-0000-0000CF000000}"/>
    <cellStyle name="貨幣_00Q3902REV.1" xfId="186" xr:uid="{00000000-0005-0000-0000-0000D0000000}"/>
    <cellStyle name="非表示" xfId="187" xr:uid="{00000000-0005-0000-0000-0000D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M59"/>
  <sheetViews>
    <sheetView topLeftCell="A2" zoomScaleNormal="100" workbookViewId="0">
      <selection activeCell="E14" sqref="E14"/>
    </sheetView>
  </sheetViews>
  <sheetFormatPr defaultColWidth="8.8984375" defaultRowHeight="15.6"/>
  <cols>
    <col min="1" max="1" width="4.69921875" style="83" customWidth="1"/>
    <col min="2" max="2" width="38.09765625" style="83" customWidth="1"/>
    <col min="3" max="4" width="8.8984375" style="83" customWidth="1"/>
    <col min="5" max="6" width="9.19921875" style="206" customWidth="1"/>
    <col min="7" max="14" width="9.19921875" style="206" hidden="1" customWidth="1"/>
    <col min="15" max="15" width="9.19921875" style="206" customWidth="1"/>
    <col min="16" max="16" width="9.19921875" style="83" customWidth="1"/>
    <col min="17" max="17" width="7.8984375" style="83" customWidth="1"/>
    <col min="18" max="19" width="10.19921875" style="83" hidden="1" customWidth="1"/>
    <col min="20" max="20" width="11.19921875" style="83" hidden="1" customWidth="1"/>
    <col min="21" max="21" width="9.69921875" style="83" hidden="1" customWidth="1"/>
    <col min="22" max="25" width="0" style="83" hidden="1" customWidth="1"/>
    <col min="26" max="27" width="8.8984375" style="83" hidden="1" customWidth="1"/>
    <col min="28" max="29" width="9.19921875" style="83" hidden="1" customWidth="1"/>
    <col min="30" max="36" width="0" style="83" hidden="1" customWidth="1"/>
    <col min="37" max="37" width="10.8984375" style="83" bestFit="1" customWidth="1"/>
    <col min="38" max="267" width="8.8984375" style="83"/>
    <col min="268" max="268" width="4.69921875" style="83" customWidth="1"/>
    <col min="269" max="269" width="44.3984375" style="83" customWidth="1"/>
    <col min="270" max="270" width="11.09765625" style="83" customWidth="1"/>
    <col min="271" max="271" width="10.09765625" style="83" customWidth="1"/>
    <col min="272" max="272" width="8.59765625" style="83" customWidth="1"/>
    <col min="273" max="274" width="10.19921875" style="83" bestFit="1" customWidth="1"/>
    <col min="275" max="523" width="8.8984375" style="83"/>
    <col min="524" max="524" width="4.69921875" style="83" customWidth="1"/>
    <col min="525" max="525" width="44.3984375" style="83" customWidth="1"/>
    <col min="526" max="526" width="11.09765625" style="83" customWidth="1"/>
    <col min="527" max="527" width="10.09765625" style="83" customWidth="1"/>
    <col min="528" max="528" width="8.59765625" style="83" customWidth="1"/>
    <col min="529" max="530" width="10.19921875" style="83" bestFit="1" customWidth="1"/>
    <col min="531" max="779" width="8.8984375" style="83"/>
    <col min="780" max="780" width="4.69921875" style="83" customWidth="1"/>
    <col min="781" max="781" width="44.3984375" style="83" customWidth="1"/>
    <col min="782" max="782" width="11.09765625" style="83" customWidth="1"/>
    <col min="783" max="783" width="10.09765625" style="83" customWidth="1"/>
    <col min="784" max="784" width="8.59765625" style="83" customWidth="1"/>
    <col min="785" max="786" width="10.19921875" style="83" bestFit="1" customWidth="1"/>
    <col min="787" max="1035" width="8.8984375" style="83"/>
    <col min="1036" max="1036" width="4.69921875" style="83" customWidth="1"/>
    <col min="1037" max="1037" width="44.3984375" style="83" customWidth="1"/>
    <col min="1038" max="1038" width="11.09765625" style="83" customWidth="1"/>
    <col min="1039" max="1039" width="10.09765625" style="83" customWidth="1"/>
    <col min="1040" max="1040" width="8.59765625" style="83" customWidth="1"/>
    <col min="1041" max="1042" width="10.19921875" style="83" bestFit="1" customWidth="1"/>
    <col min="1043" max="1291" width="8.8984375" style="83"/>
    <col min="1292" max="1292" width="4.69921875" style="83" customWidth="1"/>
    <col min="1293" max="1293" width="44.3984375" style="83" customWidth="1"/>
    <col min="1294" max="1294" width="11.09765625" style="83" customWidth="1"/>
    <col min="1295" max="1295" width="10.09765625" style="83" customWidth="1"/>
    <col min="1296" max="1296" width="8.59765625" style="83" customWidth="1"/>
    <col min="1297" max="1298" width="10.19921875" style="83" bestFit="1" customWidth="1"/>
    <col min="1299" max="1547" width="8.8984375" style="83"/>
    <col min="1548" max="1548" width="4.69921875" style="83" customWidth="1"/>
    <col min="1549" max="1549" width="44.3984375" style="83" customWidth="1"/>
    <col min="1550" max="1550" width="11.09765625" style="83" customWidth="1"/>
    <col min="1551" max="1551" width="10.09765625" style="83" customWidth="1"/>
    <col min="1552" max="1552" width="8.59765625" style="83" customWidth="1"/>
    <col min="1553" max="1554" width="10.19921875" style="83" bestFit="1" customWidth="1"/>
    <col min="1555" max="1803" width="8.8984375" style="83"/>
    <col min="1804" max="1804" width="4.69921875" style="83" customWidth="1"/>
    <col min="1805" max="1805" width="44.3984375" style="83" customWidth="1"/>
    <col min="1806" max="1806" width="11.09765625" style="83" customWidth="1"/>
    <col min="1807" max="1807" width="10.09765625" style="83" customWidth="1"/>
    <col min="1808" max="1808" width="8.59765625" style="83" customWidth="1"/>
    <col min="1809" max="1810" width="10.19921875" style="83" bestFit="1" customWidth="1"/>
    <col min="1811" max="2059" width="8.8984375" style="83"/>
    <col min="2060" max="2060" width="4.69921875" style="83" customWidth="1"/>
    <col min="2061" max="2061" width="44.3984375" style="83" customWidth="1"/>
    <col min="2062" max="2062" width="11.09765625" style="83" customWidth="1"/>
    <col min="2063" max="2063" width="10.09765625" style="83" customWidth="1"/>
    <col min="2064" max="2064" width="8.59765625" style="83" customWidth="1"/>
    <col min="2065" max="2066" width="10.19921875" style="83" bestFit="1" customWidth="1"/>
    <col min="2067" max="2315" width="8.8984375" style="83"/>
    <col min="2316" max="2316" width="4.69921875" style="83" customWidth="1"/>
    <col min="2317" max="2317" width="44.3984375" style="83" customWidth="1"/>
    <col min="2318" max="2318" width="11.09765625" style="83" customWidth="1"/>
    <col min="2319" max="2319" width="10.09765625" style="83" customWidth="1"/>
    <col min="2320" max="2320" width="8.59765625" style="83" customWidth="1"/>
    <col min="2321" max="2322" width="10.19921875" style="83" bestFit="1" customWidth="1"/>
    <col min="2323" max="2571" width="8.8984375" style="83"/>
    <col min="2572" max="2572" width="4.69921875" style="83" customWidth="1"/>
    <col min="2573" max="2573" width="44.3984375" style="83" customWidth="1"/>
    <col min="2574" max="2574" width="11.09765625" style="83" customWidth="1"/>
    <col min="2575" max="2575" width="10.09765625" style="83" customWidth="1"/>
    <col min="2576" max="2576" width="8.59765625" style="83" customWidth="1"/>
    <col min="2577" max="2578" width="10.19921875" style="83" bestFit="1" customWidth="1"/>
    <col min="2579" max="2827" width="8.8984375" style="83"/>
    <col min="2828" max="2828" width="4.69921875" style="83" customWidth="1"/>
    <col min="2829" max="2829" width="44.3984375" style="83" customWidth="1"/>
    <col min="2830" max="2830" width="11.09765625" style="83" customWidth="1"/>
    <col min="2831" max="2831" width="10.09765625" style="83" customWidth="1"/>
    <col min="2832" max="2832" width="8.59765625" style="83" customWidth="1"/>
    <col min="2833" max="2834" width="10.19921875" style="83" bestFit="1" customWidth="1"/>
    <col min="2835" max="3083" width="8.8984375" style="83"/>
    <col min="3084" max="3084" width="4.69921875" style="83" customWidth="1"/>
    <col min="3085" max="3085" width="44.3984375" style="83" customWidth="1"/>
    <col min="3086" max="3086" width="11.09765625" style="83" customWidth="1"/>
    <col min="3087" max="3087" width="10.09765625" style="83" customWidth="1"/>
    <col min="3088" max="3088" width="8.59765625" style="83" customWidth="1"/>
    <col min="3089" max="3090" width="10.19921875" style="83" bestFit="1" customWidth="1"/>
    <col min="3091" max="3339" width="8.8984375" style="83"/>
    <col min="3340" max="3340" width="4.69921875" style="83" customWidth="1"/>
    <col min="3341" max="3341" width="44.3984375" style="83" customWidth="1"/>
    <col min="3342" max="3342" width="11.09765625" style="83" customWidth="1"/>
    <col min="3343" max="3343" width="10.09765625" style="83" customWidth="1"/>
    <col min="3344" max="3344" width="8.59765625" style="83" customWidth="1"/>
    <col min="3345" max="3346" width="10.19921875" style="83" bestFit="1" customWidth="1"/>
    <col min="3347" max="3595" width="8.8984375" style="83"/>
    <col min="3596" max="3596" width="4.69921875" style="83" customWidth="1"/>
    <col min="3597" max="3597" width="44.3984375" style="83" customWidth="1"/>
    <col min="3598" max="3598" width="11.09765625" style="83" customWidth="1"/>
    <col min="3599" max="3599" width="10.09765625" style="83" customWidth="1"/>
    <col min="3600" max="3600" width="8.59765625" style="83" customWidth="1"/>
    <col min="3601" max="3602" width="10.19921875" style="83" bestFit="1" customWidth="1"/>
    <col min="3603" max="3851" width="8.8984375" style="83"/>
    <col min="3852" max="3852" width="4.69921875" style="83" customWidth="1"/>
    <col min="3853" max="3853" width="44.3984375" style="83" customWidth="1"/>
    <col min="3854" max="3854" width="11.09765625" style="83" customWidth="1"/>
    <col min="3855" max="3855" width="10.09765625" style="83" customWidth="1"/>
    <col min="3856" max="3856" width="8.59765625" style="83" customWidth="1"/>
    <col min="3857" max="3858" width="10.19921875" style="83" bestFit="1" customWidth="1"/>
    <col min="3859" max="4107" width="8.8984375" style="83"/>
    <col min="4108" max="4108" width="4.69921875" style="83" customWidth="1"/>
    <col min="4109" max="4109" width="44.3984375" style="83" customWidth="1"/>
    <col min="4110" max="4110" width="11.09765625" style="83" customWidth="1"/>
    <col min="4111" max="4111" width="10.09765625" style="83" customWidth="1"/>
    <col min="4112" max="4112" width="8.59765625" style="83" customWidth="1"/>
    <col min="4113" max="4114" width="10.19921875" style="83" bestFit="1" customWidth="1"/>
    <col min="4115" max="4363" width="8.8984375" style="83"/>
    <col min="4364" max="4364" width="4.69921875" style="83" customWidth="1"/>
    <col min="4365" max="4365" width="44.3984375" style="83" customWidth="1"/>
    <col min="4366" max="4366" width="11.09765625" style="83" customWidth="1"/>
    <col min="4367" max="4367" width="10.09765625" style="83" customWidth="1"/>
    <col min="4368" max="4368" width="8.59765625" style="83" customWidth="1"/>
    <col min="4369" max="4370" width="10.19921875" style="83" bestFit="1" customWidth="1"/>
    <col min="4371" max="4619" width="8.8984375" style="83"/>
    <col min="4620" max="4620" width="4.69921875" style="83" customWidth="1"/>
    <col min="4621" max="4621" width="44.3984375" style="83" customWidth="1"/>
    <col min="4622" max="4622" width="11.09765625" style="83" customWidth="1"/>
    <col min="4623" max="4623" width="10.09765625" style="83" customWidth="1"/>
    <col min="4624" max="4624" width="8.59765625" style="83" customWidth="1"/>
    <col min="4625" max="4626" width="10.19921875" style="83" bestFit="1" customWidth="1"/>
    <col min="4627" max="4875" width="8.8984375" style="83"/>
    <col min="4876" max="4876" width="4.69921875" style="83" customWidth="1"/>
    <col min="4877" max="4877" width="44.3984375" style="83" customWidth="1"/>
    <col min="4878" max="4878" width="11.09765625" style="83" customWidth="1"/>
    <col min="4879" max="4879" width="10.09765625" style="83" customWidth="1"/>
    <col min="4880" max="4880" width="8.59765625" style="83" customWidth="1"/>
    <col min="4881" max="4882" width="10.19921875" style="83" bestFit="1" customWidth="1"/>
    <col min="4883" max="5131" width="8.8984375" style="83"/>
    <col min="5132" max="5132" width="4.69921875" style="83" customWidth="1"/>
    <col min="5133" max="5133" width="44.3984375" style="83" customWidth="1"/>
    <col min="5134" max="5134" width="11.09765625" style="83" customWidth="1"/>
    <col min="5135" max="5135" width="10.09765625" style="83" customWidth="1"/>
    <col min="5136" max="5136" width="8.59765625" style="83" customWidth="1"/>
    <col min="5137" max="5138" width="10.19921875" style="83" bestFit="1" customWidth="1"/>
    <col min="5139" max="5387" width="8.8984375" style="83"/>
    <col min="5388" max="5388" width="4.69921875" style="83" customWidth="1"/>
    <col min="5389" max="5389" width="44.3984375" style="83" customWidth="1"/>
    <col min="5390" max="5390" width="11.09765625" style="83" customWidth="1"/>
    <col min="5391" max="5391" width="10.09765625" style="83" customWidth="1"/>
    <col min="5392" max="5392" width="8.59765625" style="83" customWidth="1"/>
    <col min="5393" max="5394" width="10.19921875" style="83" bestFit="1" customWidth="1"/>
    <col min="5395" max="5643" width="8.8984375" style="83"/>
    <col min="5644" max="5644" width="4.69921875" style="83" customWidth="1"/>
    <col min="5645" max="5645" width="44.3984375" style="83" customWidth="1"/>
    <col min="5646" max="5646" width="11.09765625" style="83" customWidth="1"/>
    <col min="5647" max="5647" width="10.09765625" style="83" customWidth="1"/>
    <col min="5648" max="5648" width="8.59765625" style="83" customWidth="1"/>
    <col min="5649" max="5650" width="10.19921875" style="83" bestFit="1" customWidth="1"/>
    <col min="5651" max="5899" width="8.8984375" style="83"/>
    <col min="5900" max="5900" width="4.69921875" style="83" customWidth="1"/>
    <col min="5901" max="5901" width="44.3984375" style="83" customWidth="1"/>
    <col min="5902" max="5902" width="11.09765625" style="83" customWidth="1"/>
    <col min="5903" max="5903" width="10.09765625" style="83" customWidth="1"/>
    <col min="5904" max="5904" width="8.59765625" style="83" customWidth="1"/>
    <col min="5905" max="5906" width="10.19921875" style="83" bestFit="1" customWidth="1"/>
    <col min="5907" max="6155" width="8.8984375" style="83"/>
    <col min="6156" max="6156" width="4.69921875" style="83" customWidth="1"/>
    <col min="6157" max="6157" width="44.3984375" style="83" customWidth="1"/>
    <col min="6158" max="6158" width="11.09765625" style="83" customWidth="1"/>
    <col min="6159" max="6159" width="10.09765625" style="83" customWidth="1"/>
    <col min="6160" max="6160" width="8.59765625" style="83" customWidth="1"/>
    <col min="6161" max="6162" width="10.19921875" style="83" bestFit="1" customWidth="1"/>
    <col min="6163" max="6411" width="8.8984375" style="83"/>
    <col min="6412" max="6412" width="4.69921875" style="83" customWidth="1"/>
    <col min="6413" max="6413" width="44.3984375" style="83" customWidth="1"/>
    <col min="6414" max="6414" width="11.09765625" style="83" customWidth="1"/>
    <col min="6415" max="6415" width="10.09765625" style="83" customWidth="1"/>
    <col min="6416" max="6416" width="8.59765625" style="83" customWidth="1"/>
    <col min="6417" max="6418" width="10.19921875" style="83" bestFit="1" customWidth="1"/>
    <col min="6419" max="6667" width="8.8984375" style="83"/>
    <col min="6668" max="6668" width="4.69921875" style="83" customWidth="1"/>
    <col min="6669" max="6669" width="44.3984375" style="83" customWidth="1"/>
    <col min="6670" max="6670" width="11.09765625" style="83" customWidth="1"/>
    <col min="6671" max="6671" width="10.09765625" style="83" customWidth="1"/>
    <col min="6672" max="6672" width="8.59765625" style="83" customWidth="1"/>
    <col min="6673" max="6674" width="10.19921875" style="83" bestFit="1" customWidth="1"/>
    <col min="6675" max="6923" width="8.8984375" style="83"/>
    <col min="6924" max="6924" width="4.69921875" style="83" customWidth="1"/>
    <col min="6925" max="6925" width="44.3984375" style="83" customWidth="1"/>
    <col min="6926" max="6926" width="11.09765625" style="83" customWidth="1"/>
    <col min="6927" max="6927" width="10.09765625" style="83" customWidth="1"/>
    <col min="6928" max="6928" width="8.59765625" style="83" customWidth="1"/>
    <col min="6929" max="6930" width="10.19921875" style="83" bestFit="1" customWidth="1"/>
    <col min="6931" max="7179" width="8.8984375" style="83"/>
    <col min="7180" max="7180" width="4.69921875" style="83" customWidth="1"/>
    <col min="7181" max="7181" width="44.3984375" style="83" customWidth="1"/>
    <col min="7182" max="7182" width="11.09765625" style="83" customWidth="1"/>
    <col min="7183" max="7183" width="10.09765625" style="83" customWidth="1"/>
    <col min="7184" max="7184" width="8.59765625" style="83" customWidth="1"/>
    <col min="7185" max="7186" width="10.19921875" style="83" bestFit="1" customWidth="1"/>
    <col min="7187" max="7435" width="8.8984375" style="83"/>
    <col min="7436" max="7436" width="4.69921875" style="83" customWidth="1"/>
    <col min="7437" max="7437" width="44.3984375" style="83" customWidth="1"/>
    <col min="7438" max="7438" width="11.09765625" style="83" customWidth="1"/>
    <col min="7439" max="7439" width="10.09765625" style="83" customWidth="1"/>
    <col min="7440" max="7440" width="8.59765625" style="83" customWidth="1"/>
    <col min="7441" max="7442" width="10.19921875" style="83" bestFit="1" customWidth="1"/>
    <col min="7443" max="7691" width="8.8984375" style="83"/>
    <col min="7692" max="7692" width="4.69921875" style="83" customWidth="1"/>
    <col min="7693" max="7693" width="44.3984375" style="83" customWidth="1"/>
    <col min="7694" max="7694" width="11.09765625" style="83" customWidth="1"/>
    <col min="7695" max="7695" width="10.09765625" style="83" customWidth="1"/>
    <col min="7696" max="7696" width="8.59765625" style="83" customWidth="1"/>
    <col min="7697" max="7698" width="10.19921875" style="83" bestFit="1" customWidth="1"/>
    <col min="7699" max="7947" width="8.8984375" style="83"/>
    <col min="7948" max="7948" width="4.69921875" style="83" customWidth="1"/>
    <col min="7949" max="7949" width="44.3984375" style="83" customWidth="1"/>
    <col min="7950" max="7950" width="11.09765625" style="83" customWidth="1"/>
    <col min="7951" max="7951" width="10.09765625" style="83" customWidth="1"/>
    <col min="7952" max="7952" width="8.59765625" style="83" customWidth="1"/>
    <col min="7953" max="7954" width="10.19921875" style="83" bestFit="1" customWidth="1"/>
    <col min="7955" max="8203" width="8.8984375" style="83"/>
    <col min="8204" max="8204" width="4.69921875" style="83" customWidth="1"/>
    <col min="8205" max="8205" width="44.3984375" style="83" customWidth="1"/>
    <col min="8206" max="8206" width="11.09765625" style="83" customWidth="1"/>
    <col min="8207" max="8207" width="10.09765625" style="83" customWidth="1"/>
    <col min="8208" max="8208" width="8.59765625" style="83" customWidth="1"/>
    <col min="8209" max="8210" width="10.19921875" style="83" bestFit="1" customWidth="1"/>
    <col min="8211" max="8459" width="8.8984375" style="83"/>
    <col min="8460" max="8460" width="4.69921875" style="83" customWidth="1"/>
    <col min="8461" max="8461" width="44.3984375" style="83" customWidth="1"/>
    <col min="8462" max="8462" width="11.09765625" style="83" customWidth="1"/>
    <col min="8463" max="8463" width="10.09765625" style="83" customWidth="1"/>
    <col min="8464" max="8464" width="8.59765625" style="83" customWidth="1"/>
    <col min="8465" max="8466" width="10.19921875" style="83" bestFit="1" customWidth="1"/>
    <col min="8467" max="8715" width="8.8984375" style="83"/>
    <col min="8716" max="8716" width="4.69921875" style="83" customWidth="1"/>
    <col min="8717" max="8717" width="44.3984375" style="83" customWidth="1"/>
    <col min="8718" max="8718" width="11.09765625" style="83" customWidth="1"/>
    <col min="8719" max="8719" width="10.09765625" style="83" customWidth="1"/>
    <col min="8720" max="8720" width="8.59765625" style="83" customWidth="1"/>
    <col min="8721" max="8722" width="10.19921875" style="83" bestFit="1" customWidth="1"/>
    <col min="8723" max="8971" width="8.8984375" style="83"/>
    <col min="8972" max="8972" width="4.69921875" style="83" customWidth="1"/>
    <col min="8973" max="8973" width="44.3984375" style="83" customWidth="1"/>
    <col min="8974" max="8974" width="11.09765625" style="83" customWidth="1"/>
    <col min="8975" max="8975" width="10.09765625" style="83" customWidth="1"/>
    <col min="8976" max="8976" width="8.59765625" style="83" customWidth="1"/>
    <col min="8977" max="8978" width="10.19921875" style="83" bestFit="1" customWidth="1"/>
    <col min="8979" max="9227" width="8.8984375" style="83"/>
    <col min="9228" max="9228" width="4.69921875" style="83" customWidth="1"/>
    <col min="9229" max="9229" width="44.3984375" style="83" customWidth="1"/>
    <col min="9230" max="9230" width="11.09765625" style="83" customWidth="1"/>
    <col min="9231" max="9231" width="10.09765625" style="83" customWidth="1"/>
    <col min="9232" max="9232" width="8.59765625" style="83" customWidth="1"/>
    <col min="9233" max="9234" width="10.19921875" style="83" bestFit="1" customWidth="1"/>
    <col min="9235" max="9483" width="8.8984375" style="83"/>
    <col min="9484" max="9484" width="4.69921875" style="83" customWidth="1"/>
    <col min="9485" max="9485" width="44.3984375" style="83" customWidth="1"/>
    <col min="9486" max="9486" width="11.09765625" style="83" customWidth="1"/>
    <col min="9487" max="9487" width="10.09765625" style="83" customWidth="1"/>
    <col min="9488" max="9488" width="8.59765625" style="83" customWidth="1"/>
    <col min="9489" max="9490" width="10.19921875" style="83" bestFit="1" customWidth="1"/>
    <col min="9491" max="9739" width="8.8984375" style="83"/>
    <col min="9740" max="9740" width="4.69921875" style="83" customWidth="1"/>
    <col min="9741" max="9741" width="44.3984375" style="83" customWidth="1"/>
    <col min="9742" max="9742" width="11.09765625" style="83" customWidth="1"/>
    <col min="9743" max="9743" width="10.09765625" style="83" customWidth="1"/>
    <col min="9744" max="9744" width="8.59765625" style="83" customWidth="1"/>
    <col min="9745" max="9746" width="10.19921875" style="83" bestFit="1" customWidth="1"/>
    <col min="9747" max="9995" width="8.8984375" style="83"/>
    <col min="9996" max="9996" width="4.69921875" style="83" customWidth="1"/>
    <col min="9997" max="9997" width="44.3984375" style="83" customWidth="1"/>
    <col min="9998" max="9998" width="11.09765625" style="83" customWidth="1"/>
    <col min="9999" max="9999" width="10.09765625" style="83" customWidth="1"/>
    <col min="10000" max="10000" width="8.59765625" style="83" customWidth="1"/>
    <col min="10001" max="10002" width="10.19921875" style="83" bestFit="1" customWidth="1"/>
    <col min="10003" max="10251" width="8.8984375" style="83"/>
    <col min="10252" max="10252" width="4.69921875" style="83" customWidth="1"/>
    <col min="10253" max="10253" width="44.3984375" style="83" customWidth="1"/>
    <col min="10254" max="10254" width="11.09765625" style="83" customWidth="1"/>
    <col min="10255" max="10255" width="10.09765625" style="83" customWidth="1"/>
    <col min="10256" max="10256" width="8.59765625" style="83" customWidth="1"/>
    <col min="10257" max="10258" width="10.19921875" style="83" bestFit="1" customWidth="1"/>
    <col min="10259" max="10507" width="8.8984375" style="83"/>
    <col min="10508" max="10508" width="4.69921875" style="83" customWidth="1"/>
    <col min="10509" max="10509" width="44.3984375" style="83" customWidth="1"/>
    <col min="10510" max="10510" width="11.09765625" style="83" customWidth="1"/>
    <col min="10511" max="10511" width="10.09765625" style="83" customWidth="1"/>
    <col min="10512" max="10512" width="8.59765625" style="83" customWidth="1"/>
    <col min="10513" max="10514" width="10.19921875" style="83" bestFit="1" customWidth="1"/>
    <col min="10515" max="10763" width="8.8984375" style="83"/>
    <col min="10764" max="10764" width="4.69921875" style="83" customWidth="1"/>
    <col min="10765" max="10765" width="44.3984375" style="83" customWidth="1"/>
    <col min="10766" max="10766" width="11.09765625" style="83" customWidth="1"/>
    <col min="10767" max="10767" width="10.09765625" style="83" customWidth="1"/>
    <col min="10768" max="10768" width="8.59765625" style="83" customWidth="1"/>
    <col min="10769" max="10770" width="10.19921875" style="83" bestFit="1" customWidth="1"/>
    <col min="10771" max="11019" width="8.8984375" style="83"/>
    <col min="11020" max="11020" width="4.69921875" style="83" customWidth="1"/>
    <col min="11021" max="11021" width="44.3984375" style="83" customWidth="1"/>
    <col min="11022" max="11022" width="11.09765625" style="83" customWidth="1"/>
    <col min="11023" max="11023" width="10.09765625" style="83" customWidth="1"/>
    <col min="11024" max="11024" width="8.59765625" style="83" customWidth="1"/>
    <col min="11025" max="11026" width="10.19921875" style="83" bestFit="1" customWidth="1"/>
    <col min="11027" max="11275" width="8.8984375" style="83"/>
    <col min="11276" max="11276" width="4.69921875" style="83" customWidth="1"/>
    <col min="11277" max="11277" width="44.3984375" style="83" customWidth="1"/>
    <col min="11278" max="11278" width="11.09765625" style="83" customWidth="1"/>
    <col min="11279" max="11279" width="10.09765625" style="83" customWidth="1"/>
    <col min="11280" max="11280" width="8.59765625" style="83" customWidth="1"/>
    <col min="11281" max="11282" width="10.19921875" style="83" bestFit="1" customWidth="1"/>
    <col min="11283" max="11531" width="8.8984375" style="83"/>
    <col min="11532" max="11532" width="4.69921875" style="83" customWidth="1"/>
    <col min="11533" max="11533" width="44.3984375" style="83" customWidth="1"/>
    <col min="11534" max="11534" width="11.09765625" style="83" customWidth="1"/>
    <col min="11535" max="11535" width="10.09765625" style="83" customWidth="1"/>
    <col min="11536" max="11536" width="8.59765625" style="83" customWidth="1"/>
    <col min="11537" max="11538" width="10.19921875" style="83" bestFit="1" customWidth="1"/>
    <col min="11539" max="11787" width="8.8984375" style="83"/>
    <col min="11788" max="11788" width="4.69921875" style="83" customWidth="1"/>
    <col min="11789" max="11789" width="44.3984375" style="83" customWidth="1"/>
    <col min="11790" max="11790" width="11.09765625" style="83" customWidth="1"/>
    <col min="11791" max="11791" width="10.09765625" style="83" customWidth="1"/>
    <col min="11792" max="11792" width="8.59765625" style="83" customWidth="1"/>
    <col min="11793" max="11794" width="10.19921875" style="83" bestFit="1" customWidth="1"/>
    <col min="11795" max="12043" width="8.8984375" style="83"/>
    <col min="12044" max="12044" width="4.69921875" style="83" customWidth="1"/>
    <col min="12045" max="12045" width="44.3984375" style="83" customWidth="1"/>
    <col min="12046" max="12046" width="11.09765625" style="83" customWidth="1"/>
    <col min="12047" max="12047" width="10.09765625" style="83" customWidth="1"/>
    <col min="12048" max="12048" width="8.59765625" style="83" customWidth="1"/>
    <col min="12049" max="12050" width="10.19921875" style="83" bestFit="1" customWidth="1"/>
    <col min="12051" max="12299" width="8.8984375" style="83"/>
    <col min="12300" max="12300" width="4.69921875" style="83" customWidth="1"/>
    <col min="12301" max="12301" width="44.3984375" style="83" customWidth="1"/>
    <col min="12302" max="12302" width="11.09765625" style="83" customWidth="1"/>
    <col min="12303" max="12303" width="10.09765625" style="83" customWidth="1"/>
    <col min="12304" max="12304" width="8.59765625" style="83" customWidth="1"/>
    <col min="12305" max="12306" width="10.19921875" style="83" bestFit="1" customWidth="1"/>
    <col min="12307" max="12555" width="8.8984375" style="83"/>
    <col min="12556" max="12556" width="4.69921875" style="83" customWidth="1"/>
    <col min="12557" max="12557" width="44.3984375" style="83" customWidth="1"/>
    <col min="12558" max="12558" width="11.09765625" style="83" customWidth="1"/>
    <col min="12559" max="12559" width="10.09765625" style="83" customWidth="1"/>
    <col min="12560" max="12560" width="8.59765625" style="83" customWidth="1"/>
    <col min="12561" max="12562" width="10.19921875" style="83" bestFit="1" customWidth="1"/>
    <col min="12563" max="12811" width="8.8984375" style="83"/>
    <col min="12812" max="12812" width="4.69921875" style="83" customWidth="1"/>
    <col min="12813" max="12813" width="44.3984375" style="83" customWidth="1"/>
    <col min="12814" max="12814" width="11.09765625" style="83" customWidth="1"/>
    <col min="12815" max="12815" width="10.09765625" style="83" customWidth="1"/>
    <col min="12816" max="12816" width="8.59765625" style="83" customWidth="1"/>
    <col min="12817" max="12818" width="10.19921875" style="83" bestFit="1" customWidth="1"/>
    <col min="12819" max="13067" width="8.8984375" style="83"/>
    <col min="13068" max="13068" width="4.69921875" style="83" customWidth="1"/>
    <col min="13069" max="13069" width="44.3984375" style="83" customWidth="1"/>
    <col min="13070" max="13070" width="11.09765625" style="83" customWidth="1"/>
    <col min="13071" max="13071" width="10.09765625" style="83" customWidth="1"/>
    <col min="13072" max="13072" width="8.59765625" style="83" customWidth="1"/>
    <col min="13073" max="13074" width="10.19921875" style="83" bestFit="1" customWidth="1"/>
    <col min="13075" max="13323" width="8.8984375" style="83"/>
    <col min="13324" max="13324" width="4.69921875" style="83" customWidth="1"/>
    <col min="13325" max="13325" width="44.3984375" style="83" customWidth="1"/>
    <col min="13326" max="13326" width="11.09765625" style="83" customWidth="1"/>
    <col min="13327" max="13327" width="10.09765625" style="83" customWidth="1"/>
    <col min="13328" max="13328" width="8.59765625" style="83" customWidth="1"/>
    <col min="13329" max="13330" width="10.19921875" style="83" bestFit="1" customWidth="1"/>
    <col min="13331" max="13579" width="8.8984375" style="83"/>
    <col min="13580" max="13580" width="4.69921875" style="83" customWidth="1"/>
    <col min="13581" max="13581" width="44.3984375" style="83" customWidth="1"/>
    <col min="13582" max="13582" width="11.09765625" style="83" customWidth="1"/>
    <col min="13583" max="13583" width="10.09765625" style="83" customWidth="1"/>
    <col min="13584" max="13584" width="8.59765625" style="83" customWidth="1"/>
    <col min="13585" max="13586" width="10.19921875" style="83" bestFit="1" customWidth="1"/>
    <col min="13587" max="13835" width="8.8984375" style="83"/>
    <col min="13836" max="13836" width="4.69921875" style="83" customWidth="1"/>
    <col min="13837" max="13837" width="44.3984375" style="83" customWidth="1"/>
    <col min="13838" max="13838" width="11.09765625" style="83" customWidth="1"/>
    <col min="13839" max="13839" width="10.09765625" style="83" customWidth="1"/>
    <col min="13840" max="13840" width="8.59765625" style="83" customWidth="1"/>
    <col min="13841" max="13842" width="10.19921875" style="83" bestFit="1" customWidth="1"/>
    <col min="13843" max="14091" width="8.8984375" style="83"/>
    <col min="14092" max="14092" width="4.69921875" style="83" customWidth="1"/>
    <col min="14093" max="14093" width="44.3984375" style="83" customWidth="1"/>
    <col min="14094" max="14094" width="11.09765625" style="83" customWidth="1"/>
    <col min="14095" max="14095" width="10.09765625" style="83" customWidth="1"/>
    <col min="14096" max="14096" width="8.59765625" style="83" customWidth="1"/>
    <col min="14097" max="14098" width="10.19921875" style="83" bestFit="1" customWidth="1"/>
    <col min="14099" max="14347" width="8.8984375" style="83"/>
    <col min="14348" max="14348" width="4.69921875" style="83" customWidth="1"/>
    <col min="14349" max="14349" width="44.3984375" style="83" customWidth="1"/>
    <col min="14350" max="14350" width="11.09765625" style="83" customWidth="1"/>
    <col min="14351" max="14351" width="10.09765625" style="83" customWidth="1"/>
    <col min="14352" max="14352" width="8.59765625" style="83" customWidth="1"/>
    <col min="14353" max="14354" width="10.19921875" style="83" bestFit="1" customWidth="1"/>
    <col min="14355" max="14603" width="8.8984375" style="83"/>
    <col min="14604" max="14604" width="4.69921875" style="83" customWidth="1"/>
    <col min="14605" max="14605" width="44.3984375" style="83" customWidth="1"/>
    <col min="14606" max="14606" width="11.09765625" style="83" customWidth="1"/>
    <col min="14607" max="14607" width="10.09765625" style="83" customWidth="1"/>
    <col min="14608" max="14608" width="8.59765625" style="83" customWidth="1"/>
    <col min="14609" max="14610" width="10.19921875" style="83" bestFit="1" customWidth="1"/>
    <col min="14611" max="14859" width="8.8984375" style="83"/>
    <col min="14860" max="14860" width="4.69921875" style="83" customWidth="1"/>
    <col min="14861" max="14861" width="44.3984375" style="83" customWidth="1"/>
    <col min="14862" max="14862" width="11.09765625" style="83" customWidth="1"/>
    <col min="14863" max="14863" width="10.09765625" style="83" customWidth="1"/>
    <col min="14864" max="14864" width="8.59765625" style="83" customWidth="1"/>
    <col min="14865" max="14866" width="10.19921875" style="83" bestFit="1" customWidth="1"/>
    <col min="14867" max="15115" width="8.8984375" style="83"/>
    <col min="15116" max="15116" width="4.69921875" style="83" customWidth="1"/>
    <col min="15117" max="15117" width="44.3984375" style="83" customWidth="1"/>
    <col min="15118" max="15118" width="11.09765625" style="83" customWidth="1"/>
    <col min="15119" max="15119" width="10.09765625" style="83" customWidth="1"/>
    <col min="15120" max="15120" width="8.59765625" style="83" customWidth="1"/>
    <col min="15121" max="15122" width="10.19921875" style="83" bestFit="1" customWidth="1"/>
    <col min="15123" max="15371" width="8.8984375" style="83"/>
    <col min="15372" max="15372" width="4.69921875" style="83" customWidth="1"/>
    <col min="15373" max="15373" width="44.3984375" style="83" customWidth="1"/>
    <col min="15374" max="15374" width="11.09765625" style="83" customWidth="1"/>
    <col min="15375" max="15375" width="10.09765625" style="83" customWidth="1"/>
    <col min="15376" max="15376" width="8.59765625" style="83" customWidth="1"/>
    <col min="15377" max="15378" width="10.19921875" style="83" bestFit="1" customWidth="1"/>
    <col min="15379" max="15627" width="8.8984375" style="83"/>
    <col min="15628" max="15628" width="4.69921875" style="83" customWidth="1"/>
    <col min="15629" max="15629" width="44.3984375" style="83" customWidth="1"/>
    <col min="15630" max="15630" width="11.09765625" style="83" customWidth="1"/>
    <col min="15631" max="15631" width="10.09765625" style="83" customWidth="1"/>
    <col min="15632" max="15632" width="8.59765625" style="83" customWidth="1"/>
    <col min="15633" max="15634" width="10.19921875" style="83" bestFit="1" customWidth="1"/>
    <col min="15635" max="15883" width="8.8984375" style="83"/>
    <col min="15884" max="15884" width="4.69921875" style="83" customWidth="1"/>
    <col min="15885" max="15885" width="44.3984375" style="83" customWidth="1"/>
    <col min="15886" max="15886" width="11.09765625" style="83" customWidth="1"/>
    <col min="15887" max="15887" width="10.09765625" style="83" customWidth="1"/>
    <col min="15888" max="15888" width="8.59765625" style="83" customWidth="1"/>
    <col min="15889" max="15890" width="10.19921875" style="83" bestFit="1" customWidth="1"/>
    <col min="15891" max="16139" width="8.8984375" style="83"/>
    <col min="16140" max="16140" width="4.69921875" style="83" customWidth="1"/>
    <col min="16141" max="16141" width="44.3984375" style="83" customWidth="1"/>
    <col min="16142" max="16142" width="11.09765625" style="83" customWidth="1"/>
    <col min="16143" max="16143" width="10.09765625" style="83" customWidth="1"/>
    <col min="16144" max="16144" width="8.59765625" style="83" customWidth="1"/>
    <col min="16145" max="16146" width="10.19921875" style="83" bestFit="1" customWidth="1"/>
    <col min="16147" max="16384" width="8.8984375" style="83"/>
  </cols>
  <sheetData>
    <row r="1" spans="1:39" ht="15.75" hidden="1" customHeight="1"/>
    <row r="2" spans="1:39" ht="15.75" customHeight="1">
      <c r="M2" s="164" t="s">
        <v>388</v>
      </c>
      <c r="N2" s="164"/>
      <c r="O2" s="164"/>
      <c r="P2" s="164"/>
      <c r="Q2" s="164"/>
    </row>
    <row r="3" spans="1:39" ht="18.600000000000001">
      <c r="A3" s="161" t="s">
        <v>387</v>
      </c>
      <c r="B3" s="161"/>
      <c r="C3" s="161"/>
      <c r="D3" s="161"/>
      <c r="E3" s="161"/>
      <c r="F3" s="161"/>
      <c r="G3" s="161"/>
      <c r="H3" s="161"/>
      <c r="I3" s="161"/>
      <c r="J3" s="161"/>
      <c r="K3" s="161"/>
      <c r="L3" s="161"/>
      <c r="M3" s="161"/>
      <c r="N3" s="161"/>
      <c r="O3" s="161"/>
      <c r="P3" s="161"/>
      <c r="Q3" s="161"/>
      <c r="R3" s="161"/>
      <c r="S3" s="83">
        <v>5</v>
      </c>
      <c r="T3" s="83" t="s">
        <v>352</v>
      </c>
      <c r="U3" s="85">
        <v>46154</v>
      </c>
      <c r="Z3" s="68"/>
      <c r="AA3" s="68"/>
      <c r="AB3" s="68"/>
      <c r="AC3" s="68"/>
    </row>
    <row r="4" spans="1:39" ht="18.600000000000001">
      <c r="A4" s="162" t="s">
        <v>393</v>
      </c>
      <c r="B4" s="162"/>
      <c r="C4" s="162"/>
      <c r="D4" s="162"/>
      <c r="E4" s="162"/>
      <c r="F4" s="162"/>
      <c r="G4" s="162"/>
      <c r="H4" s="162"/>
      <c r="I4" s="162"/>
      <c r="J4" s="162"/>
      <c r="K4" s="162"/>
      <c r="L4" s="162"/>
      <c r="M4" s="162"/>
      <c r="N4" s="162"/>
      <c r="O4" s="162"/>
      <c r="P4" s="162"/>
      <c r="Q4" s="162"/>
      <c r="R4" s="162"/>
      <c r="T4" s="83" t="s">
        <v>351</v>
      </c>
      <c r="U4" s="83">
        <f>U3-DATE(2026,1,1)</f>
        <v>131</v>
      </c>
      <c r="Z4" s="68"/>
      <c r="AA4" s="68"/>
      <c r="AB4" s="68"/>
      <c r="AC4" s="68"/>
    </row>
    <row r="5" spans="1:39">
      <c r="B5" s="86"/>
      <c r="C5" s="86"/>
      <c r="D5" s="86"/>
      <c r="E5" s="207"/>
      <c r="F5" s="207"/>
      <c r="G5" s="207"/>
      <c r="H5" s="207"/>
      <c r="I5" s="207"/>
      <c r="J5" s="207"/>
      <c r="K5" s="207"/>
      <c r="L5" s="207"/>
      <c r="M5" s="207" t="s">
        <v>159</v>
      </c>
      <c r="N5" s="207"/>
      <c r="O5" s="207" t="s">
        <v>159</v>
      </c>
      <c r="P5" s="86"/>
      <c r="Q5" s="86"/>
      <c r="R5" s="163" t="s">
        <v>269</v>
      </c>
      <c r="S5" s="163"/>
      <c r="Z5" s="86"/>
      <c r="AA5" s="86"/>
      <c r="AB5" s="86"/>
      <c r="AC5" s="86"/>
    </row>
    <row r="6" spans="1:39" ht="34.950000000000003" customHeight="1">
      <c r="A6" s="160" t="s">
        <v>2</v>
      </c>
      <c r="B6" s="160" t="s">
        <v>160</v>
      </c>
      <c r="C6" s="160" t="s">
        <v>268</v>
      </c>
      <c r="D6" s="160"/>
      <c r="E6" s="208" t="s">
        <v>395</v>
      </c>
      <c r="F6" s="208"/>
      <c r="G6" s="208" t="s">
        <v>345</v>
      </c>
      <c r="H6" s="208"/>
      <c r="I6" s="208" t="s">
        <v>389</v>
      </c>
      <c r="J6" s="208"/>
      <c r="K6" s="208" t="s">
        <v>353</v>
      </c>
      <c r="L6" s="208"/>
      <c r="M6" s="208" t="s">
        <v>343</v>
      </c>
      <c r="N6" s="208"/>
      <c r="O6" s="160" t="s">
        <v>394</v>
      </c>
      <c r="P6" s="160"/>
      <c r="Q6" s="160" t="s">
        <v>176</v>
      </c>
      <c r="R6" s="158" t="s">
        <v>270</v>
      </c>
      <c r="S6" s="159"/>
      <c r="T6" s="158" t="s">
        <v>174</v>
      </c>
      <c r="U6" s="159"/>
      <c r="Z6" s="115" t="s">
        <v>350</v>
      </c>
      <c r="AA6" s="116"/>
      <c r="AB6" s="158" t="s">
        <v>344</v>
      </c>
      <c r="AC6" s="159"/>
    </row>
    <row r="7" spans="1:39" ht="39" customHeight="1">
      <c r="A7" s="160"/>
      <c r="B7" s="160"/>
      <c r="C7" s="87" t="s">
        <v>175</v>
      </c>
      <c r="D7" s="87" t="s">
        <v>161</v>
      </c>
      <c r="E7" s="209" t="s">
        <v>175</v>
      </c>
      <c r="F7" s="209" t="s">
        <v>161</v>
      </c>
      <c r="G7" s="209" t="s">
        <v>175</v>
      </c>
      <c r="H7" s="209" t="s">
        <v>161</v>
      </c>
      <c r="I7" s="209" t="s">
        <v>175</v>
      </c>
      <c r="J7" s="209" t="s">
        <v>161</v>
      </c>
      <c r="K7" s="209" t="s">
        <v>175</v>
      </c>
      <c r="L7" s="209" t="s">
        <v>161</v>
      </c>
      <c r="M7" s="209" t="s">
        <v>175</v>
      </c>
      <c r="N7" s="209" t="s">
        <v>161</v>
      </c>
      <c r="O7" s="209" t="s">
        <v>175</v>
      </c>
      <c r="P7" s="87" t="s">
        <v>161</v>
      </c>
      <c r="Q7" s="160"/>
      <c r="R7" s="87" t="s">
        <v>175</v>
      </c>
      <c r="S7" s="87" t="s">
        <v>161</v>
      </c>
      <c r="T7" s="87" t="s">
        <v>175</v>
      </c>
      <c r="U7" s="87" t="s">
        <v>161</v>
      </c>
      <c r="Z7" s="87" t="s">
        <v>175</v>
      </c>
      <c r="AA7" s="87" t="s">
        <v>161</v>
      </c>
      <c r="AB7" s="87" t="s">
        <v>175</v>
      </c>
      <c r="AC7" s="87" t="s">
        <v>161</v>
      </c>
    </row>
    <row r="8" spans="1:39" ht="20.399999999999999" customHeight="1">
      <c r="A8" s="88"/>
      <c r="B8" s="89" t="s">
        <v>162</v>
      </c>
      <c r="C8" s="1">
        <f t="shared" ref="C8:J8" si="0">+C9+C35+C36+C37+C40+C41+C34</f>
        <v>80075</v>
      </c>
      <c r="D8" s="1">
        <f t="shared" si="0"/>
        <v>141475</v>
      </c>
      <c r="E8" s="210">
        <f t="shared" si="0"/>
        <v>214573.96080499998</v>
      </c>
      <c r="F8" s="210">
        <f t="shared" si="0"/>
        <v>94021.729151999985</v>
      </c>
      <c r="G8" s="210">
        <f t="shared" si="0"/>
        <v>349367.93849084992</v>
      </c>
      <c r="H8" s="210">
        <f t="shared" si="0"/>
        <v>95149.227809712989</v>
      </c>
      <c r="I8" s="210">
        <f t="shared" si="0"/>
        <v>358506.10261653247</v>
      </c>
      <c r="J8" s="210">
        <f t="shared" si="0"/>
        <v>99410.483161240598</v>
      </c>
      <c r="K8" s="211">
        <f t="shared" ref="K8:L15" si="1">E8/C8*100</f>
        <v>267.96623266312827</v>
      </c>
      <c r="L8" s="211">
        <f t="shared" si="1"/>
        <v>66.458193427814095</v>
      </c>
      <c r="M8" s="211">
        <f t="shared" ref="M8:N15" si="2">G8/C8*100</f>
        <v>436.30089102822342</v>
      </c>
      <c r="N8" s="211">
        <f t="shared" si="2"/>
        <v>67.255153072778214</v>
      </c>
      <c r="O8" s="212">
        <f>E8/C8*100</f>
        <v>267.96623266312827</v>
      </c>
      <c r="P8" s="202">
        <f>F8/D8*100</f>
        <v>66.458193427814095</v>
      </c>
      <c r="Q8" s="90"/>
      <c r="R8" s="3">
        <v>190000</v>
      </c>
      <c r="S8" s="3">
        <v>192000</v>
      </c>
      <c r="T8" s="91">
        <f>R8/C8*100</f>
        <v>237.27755229472371</v>
      </c>
      <c r="U8" s="91">
        <f>S8/D8*100</f>
        <v>135.7130235023856</v>
      </c>
      <c r="Z8" s="1">
        <f>+Z9+Z35+Z36+Z37+Z40+Z41+Z34</f>
        <v>159431.90398499998</v>
      </c>
      <c r="AA8" s="1">
        <f>+AA9+AA35+AA36+AA37+AA40+AA41+AA34</f>
        <v>69504.439247000002</v>
      </c>
      <c r="AB8" s="1">
        <f>+AB9+AB35+AB36+AB37+AB40+AB41+AB34</f>
        <v>347825.07750050002</v>
      </c>
      <c r="AC8" s="1">
        <f>+AC9+AC35+AC36+AC37+AC40+AC41+AC34</f>
        <v>77752.018031500003</v>
      </c>
    </row>
    <row r="9" spans="1:39" s="117" customFormat="1" ht="20.399999999999999" customHeight="1">
      <c r="A9" s="92" t="s">
        <v>19</v>
      </c>
      <c r="B9" s="93" t="s">
        <v>341</v>
      </c>
      <c r="C9" s="64">
        <f>+C10+C24</f>
        <v>80075</v>
      </c>
      <c r="D9" s="64">
        <f t="shared" ref="D9:H9" si="3">+D10+D24</f>
        <v>43231</v>
      </c>
      <c r="E9" s="213">
        <f t="shared" si="3"/>
        <v>267223.34672100004</v>
      </c>
      <c r="F9" s="213">
        <f t="shared" si="3"/>
        <v>23176.824175999998</v>
      </c>
      <c r="G9" s="213">
        <f t="shared" si="3"/>
        <v>278523.03351484996</v>
      </c>
      <c r="H9" s="213">
        <f t="shared" si="3"/>
        <v>24304.322833712999</v>
      </c>
      <c r="I9" s="213">
        <f t="shared" ref="I9:J9" si="4">+I10+I24</f>
        <v>287661.19764053251</v>
      </c>
      <c r="J9" s="213">
        <f t="shared" si="4"/>
        <v>28740.220185240603</v>
      </c>
      <c r="K9" s="214">
        <f t="shared" si="1"/>
        <v>333.71632434717458</v>
      </c>
      <c r="L9" s="214">
        <f t="shared" si="1"/>
        <v>53.611584686914483</v>
      </c>
      <c r="M9" s="214">
        <f t="shared" si="2"/>
        <v>347.82770342160467</v>
      </c>
      <c r="N9" s="214">
        <f t="shared" si="2"/>
        <v>56.219663745259183</v>
      </c>
      <c r="O9" s="214">
        <f t="shared" ref="O9:O40" si="5">E9/C9*100</f>
        <v>333.71632434717458</v>
      </c>
      <c r="P9" s="94">
        <f t="shared" ref="P9:P40" si="6">F9/D9*100</f>
        <v>53.611584686914483</v>
      </c>
      <c r="Q9" s="95"/>
      <c r="R9" s="83"/>
      <c r="S9" s="83"/>
      <c r="T9" s="83"/>
      <c r="U9" s="83"/>
      <c r="Z9" s="64">
        <f>+Z10+Z24</f>
        <v>232803.56716699997</v>
      </c>
      <c r="AA9" s="64">
        <f>+AA10+AA24</f>
        <v>17149.579368999999</v>
      </c>
      <c r="AB9" s="1">
        <f>+AB10+AB24</f>
        <v>347825.07750050002</v>
      </c>
      <c r="AC9" s="1">
        <f>+AC10+AC24</f>
        <v>25397.1581535</v>
      </c>
    </row>
    <row r="10" spans="1:39" s="154" customFormat="1" ht="20.399999999999999" customHeight="1">
      <c r="A10" s="148" t="s">
        <v>0</v>
      </c>
      <c r="B10" s="149" t="s">
        <v>334</v>
      </c>
      <c r="C10" s="150">
        <f t="shared" ref="C10:J10" si="7">SUM(C12,C17:C23)</f>
        <v>80075</v>
      </c>
      <c r="D10" s="150">
        <f t="shared" si="7"/>
        <v>43231</v>
      </c>
      <c r="E10" s="150">
        <f t="shared" si="7"/>
        <v>57799.583667999992</v>
      </c>
      <c r="F10" s="150">
        <f t="shared" si="7"/>
        <v>23176.824175999998</v>
      </c>
      <c r="G10" s="150">
        <f t="shared" si="7"/>
        <v>58675.676709199994</v>
      </c>
      <c r="H10" s="150">
        <f t="shared" si="7"/>
        <v>24304.322833712999</v>
      </c>
      <c r="I10" s="150">
        <f t="shared" si="7"/>
        <v>67813.840834882518</v>
      </c>
      <c r="J10" s="150">
        <f t="shared" si="7"/>
        <v>28740.220185240603</v>
      </c>
      <c r="K10" s="151">
        <f t="shared" si="1"/>
        <v>72.181809138932238</v>
      </c>
      <c r="L10" s="151">
        <f t="shared" si="1"/>
        <v>53.611584686914483</v>
      </c>
      <c r="M10" s="151">
        <f t="shared" si="2"/>
        <v>73.275899730502644</v>
      </c>
      <c r="N10" s="151">
        <f t="shared" si="2"/>
        <v>56.219663745259183</v>
      </c>
      <c r="O10" s="204">
        <f t="shared" si="5"/>
        <v>72.181809138932238</v>
      </c>
      <c r="P10" s="204">
        <f t="shared" si="6"/>
        <v>53.611584686914483</v>
      </c>
      <c r="Q10" s="152"/>
      <c r="R10" s="153"/>
      <c r="S10" s="153"/>
      <c r="T10" s="153"/>
      <c r="U10" s="153"/>
      <c r="Z10" s="150">
        <f>SUM(Z12,Z17:Z22)</f>
        <v>35725.475611999995</v>
      </c>
      <c r="AA10" s="150">
        <f>SUM(AA12,AA17:AA22)</f>
        <v>17149.579368999999</v>
      </c>
      <c r="AB10" s="155">
        <f>SUM(AB12,AB17:AB22)</f>
        <v>52207.940167999994</v>
      </c>
      <c r="AC10" s="155">
        <f>SUM(AC12,AC17:AC22)</f>
        <v>25397.1581535</v>
      </c>
      <c r="AK10" s="157"/>
      <c r="AL10" s="156"/>
      <c r="AM10" s="157"/>
    </row>
    <row r="11" spans="1:39" ht="20.399999999999999" customHeight="1">
      <c r="A11" s="99"/>
      <c r="B11" s="100" t="s">
        <v>342</v>
      </c>
      <c r="C11" s="65">
        <f>C10-C21</f>
        <v>77075</v>
      </c>
      <c r="D11" s="65">
        <f t="shared" ref="D11:H11" si="8">D10-D21</f>
        <v>42231</v>
      </c>
      <c r="E11" s="215">
        <f t="shared" si="8"/>
        <v>53785.795667999992</v>
      </c>
      <c r="F11" s="215">
        <f t="shared" si="8"/>
        <v>22223.722675999998</v>
      </c>
      <c r="G11" s="215">
        <f t="shared" si="8"/>
        <v>55875.676709199994</v>
      </c>
      <c r="H11" s="215">
        <f t="shared" si="8"/>
        <v>23351.221333712998</v>
      </c>
      <c r="I11" s="215">
        <f>I10-I21</f>
        <v>64873.840834882518</v>
      </c>
      <c r="J11" s="215">
        <f t="shared" ref="J11" si="9">J10-J21</f>
        <v>27787.118685240603</v>
      </c>
      <c r="K11" s="217">
        <f t="shared" si="1"/>
        <v>69.783711538112215</v>
      </c>
      <c r="L11" s="217">
        <f t="shared" si="1"/>
        <v>52.624192361061773</v>
      </c>
      <c r="M11" s="217">
        <f t="shared" si="2"/>
        <v>72.495201698605243</v>
      </c>
      <c r="N11" s="217">
        <f t="shared" si="2"/>
        <v>55.294028873843857</v>
      </c>
      <c r="O11" s="212">
        <f t="shared" si="5"/>
        <v>69.783711538112215</v>
      </c>
      <c r="P11" s="202">
        <f t="shared" si="6"/>
        <v>52.624192361061773</v>
      </c>
      <c r="Q11" s="98"/>
      <c r="R11" s="91">
        <f>R8-E8</f>
        <v>-24573.960804999981</v>
      </c>
      <c r="S11" s="91">
        <f>S8-F8</f>
        <v>97978.270848000015</v>
      </c>
      <c r="Z11" s="65">
        <f>Z10-Z21</f>
        <v>32964.929111999998</v>
      </c>
      <c r="AA11" s="65">
        <f>AA10-AA21</f>
        <v>16495.157568999999</v>
      </c>
      <c r="AB11" s="1">
        <f>AB10-AB21</f>
        <v>49447.393667999997</v>
      </c>
      <c r="AC11" s="1">
        <f>AC10-AC21</f>
        <v>24742.7363535</v>
      </c>
    </row>
    <row r="12" spans="1:39" s="117" customFormat="1" ht="20.399999999999999" customHeight="1">
      <c r="A12" s="197">
        <v>1</v>
      </c>
      <c r="B12" s="198" t="s">
        <v>165</v>
      </c>
      <c r="C12" s="199">
        <f>SUM(C13:C16)</f>
        <v>57060</v>
      </c>
      <c r="D12" s="199">
        <f>SUM(D13:D16)</f>
        <v>30764</v>
      </c>
      <c r="E12" s="218">
        <f t="shared" ref="E12:J12" si="10">E13+E14+E15+E16</f>
        <v>34051.230252999994</v>
      </c>
      <c r="F12" s="218">
        <f t="shared" si="10"/>
        <v>18382.198387</v>
      </c>
      <c r="G12" s="218">
        <f t="shared" si="10"/>
        <v>35744.212600949999</v>
      </c>
      <c r="H12" s="218">
        <f t="shared" si="10"/>
        <v>19301.874804513001</v>
      </c>
      <c r="I12" s="218">
        <f t="shared" si="10"/>
        <v>42891.985648889997</v>
      </c>
      <c r="J12" s="218">
        <f t="shared" si="10"/>
        <v>23161.672250400603</v>
      </c>
      <c r="K12" s="219">
        <f t="shared" si="1"/>
        <v>59.676183408692594</v>
      </c>
      <c r="L12" s="219">
        <f t="shared" si="1"/>
        <v>59.752302649200359</v>
      </c>
      <c r="M12" s="219">
        <f t="shared" si="2"/>
        <v>62.643204698475287</v>
      </c>
      <c r="N12" s="219">
        <f t="shared" si="2"/>
        <v>62.741759213733594</v>
      </c>
      <c r="O12" s="220">
        <f t="shared" si="5"/>
        <v>59.676183408692594</v>
      </c>
      <c r="P12" s="203">
        <f t="shared" si="6"/>
        <v>59.752302649200359</v>
      </c>
      <c r="Q12" s="200"/>
      <c r="Z12" s="199">
        <f>Z13+Z14+Z15+Z16</f>
        <v>26418.34362</v>
      </c>
      <c r="AA12" s="199">
        <f>AA13+AA14+AA15+AA16</f>
        <v>14265.365943000001</v>
      </c>
      <c r="AB12" s="201">
        <f t="shared" ref="AB12:AB20" si="11">Z12*3/2</f>
        <v>39627.515429999999</v>
      </c>
      <c r="AC12" s="201">
        <f t="shared" ref="AC12:AC20" si="12">AA12*3/2</f>
        <v>21398.048914500003</v>
      </c>
    </row>
    <row r="13" spans="1:39" s="104" customFormat="1" ht="20.399999999999999" customHeight="1">
      <c r="A13" s="102" t="s">
        <v>166</v>
      </c>
      <c r="B13" s="103" t="s">
        <v>21</v>
      </c>
      <c r="C13" s="69">
        <v>25810</v>
      </c>
      <c r="D13" s="69">
        <v>13938</v>
      </c>
      <c r="E13" s="221">
        <v>19999.892395999999</v>
      </c>
      <c r="F13" s="221">
        <v>10799.942272</v>
      </c>
      <c r="G13" s="221">
        <f>IF(C13/12*$S$3&gt;E13,   C13/12*$S$3,      E13*1.05)</f>
        <v>20999.887015799999</v>
      </c>
      <c r="H13" s="221">
        <f>G13*54%</f>
        <v>11339.938988532</v>
      </c>
      <c r="I13" s="221">
        <f>G13/5*6</f>
        <v>25199.864418960002</v>
      </c>
      <c r="J13" s="221">
        <f>I13*54%</f>
        <v>13607.926786238402</v>
      </c>
      <c r="K13" s="222">
        <f t="shared" si="1"/>
        <v>77.488928306857801</v>
      </c>
      <c r="L13" s="222">
        <f t="shared" si="1"/>
        <v>77.485595293442387</v>
      </c>
      <c r="M13" s="222">
        <f t="shared" si="2"/>
        <v>81.363374722200703</v>
      </c>
      <c r="N13" s="222">
        <f t="shared" si="2"/>
        <v>81.359872209298317</v>
      </c>
      <c r="O13" s="223">
        <f t="shared" si="5"/>
        <v>77.488928306857801</v>
      </c>
      <c r="P13" s="205">
        <f t="shared" si="6"/>
        <v>77.485595293442387</v>
      </c>
      <c r="Q13" s="98"/>
      <c r="Z13" s="69">
        <f>'0060'!D53/1000000</f>
        <v>16277.645780000001</v>
      </c>
      <c r="AA13" s="69">
        <f>'0060'!L53/1000000</f>
        <v>8789.9290419999998</v>
      </c>
      <c r="AB13" s="70">
        <f t="shared" si="11"/>
        <v>24416.468670000002</v>
      </c>
      <c r="AC13" s="70">
        <f t="shared" si="12"/>
        <v>13184.893563</v>
      </c>
      <c r="AK13" s="147"/>
      <c r="AM13" s="105"/>
    </row>
    <row r="14" spans="1:39" s="104" customFormat="1" ht="20.399999999999999" customHeight="1">
      <c r="A14" s="102" t="s">
        <v>166</v>
      </c>
      <c r="B14" s="103" t="s">
        <v>23</v>
      </c>
      <c r="C14" s="69">
        <v>31150</v>
      </c>
      <c r="D14" s="69">
        <v>16821</v>
      </c>
      <c r="E14" s="221">
        <v>14035.424542999999</v>
      </c>
      <c r="F14" s="221">
        <v>7579.1293530000003</v>
      </c>
      <c r="G14" s="221">
        <f>IF(C14/12*$S$3&gt;E14,   C14/12*$S$3,      E14*1.05)</f>
        <v>14737.19577015</v>
      </c>
      <c r="H14" s="221">
        <f>G14*54%</f>
        <v>7958.0857158810004</v>
      </c>
      <c r="I14" s="221">
        <f>G14/5*6</f>
        <v>17684.634924179998</v>
      </c>
      <c r="J14" s="221">
        <f>I14*54%</f>
        <v>9549.702859057199</v>
      </c>
      <c r="K14" s="222">
        <f t="shared" si="1"/>
        <v>45.057542674157304</v>
      </c>
      <c r="L14" s="222">
        <f t="shared" si="1"/>
        <v>45.057543267344393</v>
      </c>
      <c r="M14" s="222">
        <f t="shared" si="2"/>
        <v>47.310419807865166</v>
      </c>
      <c r="N14" s="222">
        <f t="shared" si="2"/>
        <v>47.310419807865173</v>
      </c>
      <c r="O14" s="223">
        <f t="shared" si="5"/>
        <v>45.057542674157304</v>
      </c>
      <c r="P14" s="205">
        <f t="shared" si="6"/>
        <v>45.057543267344393</v>
      </c>
      <c r="Q14" s="98"/>
      <c r="S14" s="105">
        <f>E14*54%</f>
        <v>7579.1292532200005</v>
      </c>
      <c r="Z14" s="69">
        <f>'0060'!D57/1000000</f>
        <v>10133.90754</v>
      </c>
      <c r="AA14" s="69">
        <f>'0060'!L57/1000000</f>
        <v>5472.3101390000002</v>
      </c>
      <c r="AB14" s="70">
        <f t="shared" si="11"/>
        <v>15200.86131</v>
      </c>
      <c r="AC14" s="70">
        <f t="shared" si="12"/>
        <v>8208.4652084999998</v>
      </c>
      <c r="AK14" s="147"/>
      <c r="AM14" s="105"/>
    </row>
    <row r="15" spans="1:39" s="104" customFormat="1" ht="20.399999999999999" customHeight="1">
      <c r="A15" s="102" t="s">
        <v>166</v>
      </c>
      <c r="B15" s="103" t="s">
        <v>54</v>
      </c>
      <c r="C15" s="69">
        <v>10</v>
      </c>
      <c r="D15" s="69">
        <v>5</v>
      </c>
      <c r="E15" s="221">
        <v>6.7903000000000002</v>
      </c>
      <c r="F15" s="221">
        <v>3.1267619999999998</v>
      </c>
      <c r="G15" s="221">
        <f>IF(C15/12*$S$3&gt;E15,   C15/12*$S$3,      E15*1.05)</f>
        <v>7.1298150000000007</v>
      </c>
      <c r="H15" s="221">
        <f>G15*54%</f>
        <v>3.8501001000000006</v>
      </c>
      <c r="I15" s="221">
        <f>IF(E15/12*$S$3&gt;G15,   E15/12*$S$3,      G15*1.05)</f>
        <v>7.4863057500000014</v>
      </c>
      <c r="J15" s="221">
        <f>I15*54%</f>
        <v>4.0426051050000007</v>
      </c>
      <c r="K15" s="222">
        <f t="shared" si="1"/>
        <v>67.903000000000006</v>
      </c>
      <c r="L15" s="222">
        <f t="shared" si="1"/>
        <v>62.535239999999995</v>
      </c>
      <c r="M15" s="222">
        <f t="shared" si="2"/>
        <v>71.298150000000007</v>
      </c>
      <c r="N15" s="222">
        <f t="shared" si="2"/>
        <v>77.002002000000019</v>
      </c>
      <c r="O15" s="223">
        <f t="shared" si="5"/>
        <v>67.903000000000006</v>
      </c>
      <c r="P15" s="205">
        <f t="shared" si="6"/>
        <v>62.535239999999995</v>
      </c>
      <c r="Q15" s="98"/>
      <c r="Z15" s="69">
        <f>'0060'!D55/1000000</f>
        <v>6.7903000000000002</v>
      </c>
      <c r="AA15" s="69">
        <f>'0060'!L55/1000000</f>
        <v>3.1267619999999998</v>
      </c>
      <c r="AB15" s="70">
        <f t="shared" si="11"/>
        <v>10.185449999999999</v>
      </c>
      <c r="AC15" s="70">
        <f t="shared" si="12"/>
        <v>4.690143</v>
      </c>
      <c r="AM15" s="105"/>
    </row>
    <row r="16" spans="1:39" s="104" customFormat="1" ht="20.399999999999999" customHeight="1">
      <c r="A16" s="102" t="s">
        <v>166</v>
      </c>
      <c r="B16" s="103" t="s">
        <v>167</v>
      </c>
      <c r="C16" s="69">
        <v>90</v>
      </c>
      <c r="D16" s="69">
        <v>0</v>
      </c>
      <c r="E16" s="221">
        <v>9.1230139999999995</v>
      </c>
      <c r="F16" s="221">
        <f>'0060'!T59/1000000</f>
        <v>0</v>
      </c>
      <c r="G16" s="221">
        <v>0</v>
      </c>
      <c r="H16" s="221">
        <f>F16+AC16-AA16</f>
        <v>0</v>
      </c>
      <c r="I16" s="221">
        <v>0</v>
      </c>
      <c r="J16" s="221">
        <f>H16+AE16-AC16</f>
        <v>0</v>
      </c>
      <c r="K16" s="222"/>
      <c r="L16" s="222"/>
      <c r="M16" s="222"/>
      <c r="N16" s="222"/>
      <c r="O16" s="223">
        <f t="shared" si="5"/>
        <v>10.136682222222221</v>
      </c>
      <c r="P16" s="205"/>
      <c r="Q16" s="98"/>
      <c r="Z16" s="69">
        <f>'0060'!D59/1000000</f>
        <v>0</v>
      </c>
      <c r="AA16" s="69">
        <f>'0060'!L59/1000000</f>
        <v>0</v>
      </c>
      <c r="AB16" s="70">
        <f t="shared" si="11"/>
        <v>0</v>
      </c>
      <c r="AC16" s="70">
        <f t="shared" si="12"/>
        <v>0</v>
      </c>
      <c r="AM16" s="105"/>
    </row>
    <row r="17" spans="1:39" ht="20.399999999999999" customHeight="1">
      <c r="A17" s="99">
        <v>2</v>
      </c>
      <c r="B17" s="101" t="s">
        <v>40</v>
      </c>
      <c r="C17" s="66">
        <v>10300</v>
      </c>
      <c r="D17" s="66">
        <v>6283</v>
      </c>
      <c r="E17" s="224">
        <v>4866.5425439999999</v>
      </c>
      <c r="F17" s="224">
        <v>2743.3328839999999</v>
      </c>
      <c r="G17" s="221">
        <f>IF(C17/12*$S$3&gt;E17,   C17/12*$S$3,      E17*1.05)</f>
        <v>5109.8696712000001</v>
      </c>
      <c r="H17" s="224">
        <f>F17/E17*G17</f>
        <v>2880.4995282</v>
      </c>
      <c r="I17" s="221">
        <f>G17/5*6</f>
        <v>6131.8436054400008</v>
      </c>
      <c r="J17" s="224">
        <f>H17/G17*I17</f>
        <v>3456.5994338400005</v>
      </c>
      <c r="K17" s="217">
        <f t="shared" ref="K17:L23" si="13">E17/C17*100</f>
        <v>47.24798586407767</v>
      </c>
      <c r="L17" s="217">
        <f t="shared" si="13"/>
        <v>43.662786630590482</v>
      </c>
      <c r="M17" s="217">
        <f t="shared" ref="M17:N23" si="14">G17/C17*100</f>
        <v>49.610385157281556</v>
      </c>
      <c r="N17" s="217">
        <f t="shared" si="14"/>
        <v>45.845925962120006</v>
      </c>
      <c r="O17" s="220">
        <f t="shared" si="5"/>
        <v>47.24798586407767</v>
      </c>
      <c r="P17" s="203">
        <f t="shared" si="6"/>
        <v>43.662786630590482</v>
      </c>
      <c r="Q17" s="98"/>
      <c r="S17" s="91"/>
      <c r="Z17" s="66">
        <f>'0060'!D67/1000000</f>
        <v>3502.9481089999999</v>
      </c>
      <c r="AA17" s="66">
        <f>'0060'!L67/1000000</f>
        <v>1929.358385</v>
      </c>
      <c r="AB17" s="2">
        <f t="shared" si="11"/>
        <v>5254.4221634999994</v>
      </c>
      <c r="AC17" s="2">
        <f t="shared" si="12"/>
        <v>2894.0375775000002</v>
      </c>
      <c r="AK17" s="147"/>
      <c r="AM17" s="105"/>
    </row>
    <row r="18" spans="1:39" ht="20.399999999999999" customHeight="1">
      <c r="A18" s="99">
        <v>3</v>
      </c>
      <c r="B18" s="101" t="s">
        <v>338</v>
      </c>
      <c r="C18" s="66">
        <v>30</v>
      </c>
      <c r="D18" s="66">
        <v>30</v>
      </c>
      <c r="E18" s="224">
        <v>244.139962</v>
      </c>
      <c r="F18" s="224">
        <v>71.349999999999994</v>
      </c>
      <c r="G18" s="221">
        <f t="shared" ref="G18:H20" si="15">E18</f>
        <v>244.139962</v>
      </c>
      <c r="H18" s="221">
        <f t="shared" si="15"/>
        <v>71.349999999999994</v>
      </c>
      <c r="I18" s="221">
        <f>G18/5*6</f>
        <v>292.9679544</v>
      </c>
      <c r="J18" s="221">
        <f t="shared" ref="J18:J20" si="16">H18</f>
        <v>71.349999999999994</v>
      </c>
      <c r="K18" s="217">
        <f t="shared" si="13"/>
        <v>813.79987333333338</v>
      </c>
      <c r="L18" s="217">
        <f t="shared" si="13"/>
        <v>237.83333333333329</v>
      </c>
      <c r="M18" s="217">
        <f t="shared" si="14"/>
        <v>813.79987333333338</v>
      </c>
      <c r="N18" s="217">
        <f t="shared" si="14"/>
        <v>237.83333333333329</v>
      </c>
      <c r="O18" s="220">
        <f t="shared" si="5"/>
        <v>813.79987333333338</v>
      </c>
      <c r="P18" s="203">
        <f t="shared" si="6"/>
        <v>237.83333333333329</v>
      </c>
      <c r="Q18" s="98"/>
      <c r="Z18" s="66">
        <f>'0077'!D68/1000000</f>
        <v>77.265000000000001</v>
      </c>
      <c r="AA18" s="66">
        <f>'0077'!L68/1000000</f>
        <v>57.55</v>
      </c>
      <c r="AB18" s="2">
        <f t="shared" si="11"/>
        <v>115.89750000000001</v>
      </c>
      <c r="AC18" s="2">
        <f t="shared" si="12"/>
        <v>86.324999999999989</v>
      </c>
      <c r="AM18" s="105"/>
    </row>
    <row r="19" spans="1:39" ht="20.399999999999999" customHeight="1">
      <c r="A19" s="99">
        <v>4</v>
      </c>
      <c r="B19" s="101" t="s">
        <v>128</v>
      </c>
      <c r="C19" s="66">
        <v>1430</v>
      </c>
      <c r="D19" s="66">
        <v>1430</v>
      </c>
      <c r="E19" s="224">
        <v>327.91744899999998</v>
      </c>
      <c r="F19" s="224">
        <v>327.91744899999998</v>
      </c>
      <c r="G19" s="221">
        <f t="shared" si="15"/>
        <v>327.91744899999998</v>
      </c>
      <c r="H19" s="221">
        <f t="shared" si="15"/>
        <v>327.91744899999998</v>
      </c>
      <c r="I19" s="221">
        <f>G19/5*6</f>
        <v>393.50093879999997</v>
      </c>
      <c r="J19" s="221">
        <f t="shared" si="16"/>
        <v>327.91744899999998</v>
      </c>
      <c r="K19" s="217">
        <f t="shared" si="13"/>
        <v>22.931290139860138</v>
      </c>
      <c r="L19" s="217">
        <f t="shared" si="13"/>
        <v>22.931290139860138</v>
      </c>
      <c r="M19" s="217">
        <f t="shared" si="14"/>
        <v>22.931290139860138</v>
      </c>
      <c r="N19" s="217">
        <f t="shared" si="14"/>
        <v>22.931290139860138</v>
      </c>
      <c r="O19" s="220">
        <f t="shared" si="5"/>
        <v>22.931290139860138</v>
      </c>
      <c r="P19" s="203">
        <f t="shared" si="6"/>
        <v>22.931290139860138</v>
      </c>
      <c r="Q19" s="98"/>
      <c r="Z19" s="66">
        <f>'0060'!D80/1000000</f>
        <v>88.822472000000005</v>
      </c>
      <c r="AA19" s="66">
        <f>'0060'!L80/1000000</f>
        <v>88.822472000000005</v>
      </c>
      <c r="AB19" s="2">
        <f t="shared" si="11"/>
        <v>133.23370800000001</v>
      </c>
      <c r="AC19" s="2">
        <f t="shared" si="12"/>
        <v>133.23370800000001</v>
      </c>
      <c r="AM19" s="105"/>
    </row>
    <row r="20" spans="1:39" ht="20.399999999999999" customHeight="1">
      <c r="A20" s="99">
        <v>5</v>
      </c>
      <c r="B20" s="101" t="s">
        <v>168</v>
      </c>
      <c r="C20" s="66">
        <v>6365</v>
      </c>
      <c r="D20" s="66">
        <v>2546</v>
      </c>
      <c r="E20" s="224">
        <v>11224.534138999999</v>
      </c>
      <c r="F20" s="224">
        <v>131.16536400000001</v>
      </c>
      <c r="G20" s="221">
        <f t="shared" si="15"/>
        <v>11224.534138999999</v>
      </c>
      <c r="H20" s="221">
        <f t="shared" si="15"/>
        <v>131.16536400000001</v>
      </c>
      <c r="I20" s="221">
        <f>G20*1.05</f>
        <v>11785.760845950001</v>
      </c>
      <c r="J20" s="221">
        <f t="shared" si="16"/>
        <v>131.16536400000001</v>
      </c>
      <c r="K20" s="217">
        <f t="shared" si="13"/>
        <v>176.34774766692851</v>
      </c>
      <c r="L20" s="217">
        <f t="shared" si="13"/>
        <v>5.1518210526315791</v>
      </c>
      <c r="M20" s="217">
        <f t="shared" si="14"/>
        <v>176.34774766692851</v>
      </c>
      <c r="N20" s="217">
        <f t="shared" si="14"/>
        <v>5.1518210526315791</v>
      </c>
      <c r="O20" s="220">
        <f t="shared" si="5"/>
        <v>176.34774766692851</v>
      </c>
      <c r="P20" s="203">
        <f t="shared" si="6"/>
        <v>5.1518210526315791</v>
      </c>
      <c r="Q20" s="98"/>
      <c r="Z20" s="66">
        <f>'0060'!D81/1000000</f>
        <v>1849.5755839999999</v>
      </c>
      <c r="AA20" s="66">
        <f>'0060'!L81/1000000</f>
        <v>28.885176999999999</v>
      </c>
      <c r="AB20" s="2">
        <f t="shared" si="11"/>
        <v>2774.3633759999998</v>
      </c>
      <c r="AC20" s="2">
        <f t="shared" si="12"/>
        <v>43.327765499999998</v>
      </c>
      <c r="AM20" s="105"/>
    </row>
    <row r="21" spans="1:39" ht="20.399999999999999" customHeight="1">
      <c r="A21" s="99">
        <v>6</v>
      </c>
      <c r="B21" s="101" t="s">
        <v>46</v>
      </c>
      <c r="C21" s="66">
        <v>3000</v>
      </c>
      <c r="D21" s="66">
        <v>1000</v>
      </c>
      <c r="E21" s="224">
        <v>4013.788</v>
      </c>
      <c r="F21" s="224">
        <v>953.10149999999999</v>
      </c>
      <c r="G21" s="221">
        <v>2800</v>
      </c>
      <c r="H21" s="224">
        <f>F21+AC21-AA21</f>
        <v>953.10149999999987</v>
      </c>
      <c r="I21" s="221">
        <f>G21*1.05</f>
        <v>2940</v>
      </c>
      <c r="J21" s="224">
        <f>H21</f>
        <v>953.10149999999987</v>
      </c>
      <c r="K21" s="217">
        <f t="shared" si="13"/>
        <v>133.79293333333334</v>
      </c>
      <c r="L21" s="217">
        <f t="shared" si="13"/>
        <v>95.310149999999993</v>
      </c>
      <c r="M21" s="217">
        <f t="shared" si="14"/>
        <v>93.333333333333329</v>
      </c>
      <c r="N21" s="217">
        <f t="shared" si="14"/>
        <v>95.310149999999979</v>
      </c>
      <c r="O21" s="220">
        <f t="shared" si="5"/>
        <v>133.79293333333334</v>
      </c>
      <c r="P21" s="203">
        <f t="shared" si="6"/>
        <v>95.310149999999993</v>
      </c>
      <c r="Q21" s="106"/>
      <c r="Z21" s="66">
        <f>'0060'!D84/1000000</f>
        <v>2760.5464999999999</v>
      </c>
      <c r="AA21" s="66">
        <f>'0060'!L84/1000000</f>
        <v>654.42179999999996</v>
      </c>
      <c r="AB21" s="2">
        <f>Z21</f>
        <v>2760.5464999999999</v>
      </c>
      <c r="AC21" s="2">
        <f>AA21</f>
        <v>654.42179999999996</v>
      </c>
      <c r="AM21" s="105"/>
    </row>
    <row r="22" spans="1:39" ht="20.399999999999999" customHeight="1">
      <c r="A22" s="99">
        <v>7</v>
      </c>
      <c r="B22" s="101" t="s">
        <v>339</v>
      </c>
      <c r="C22" s="66">
        <v>890</v>
      </c>
      <c r="D22" s="66">
        <v>178</v>
      </c>
      <c r="E22" s="224">
        <v>2910.0753209999998</v>
      </c>
      <c r="F22" s="224">
        <v>406.40259200000003</v>
      </c>
      <c r="G22" s="221">
        <f>IF(C22/12*$S$3&gt;E22,   C22/12*$S$3,      E22*1.05)</f>
        <v>3055.57908705</v>
      </c>
      <c r="H22" s="224">
        <f>F22+AC22-AA22</f>
        <v>468.990388</v>
      </c>
      <c r="I22" s="221">
        <f>IF(E22/12*$S$3&gt;G22,   E22/12*$S$3,      G22*1.05)</f>
        <v>3208.3580414025</v>
      </c>
      <c r="J22" s="224">
        <f>H22</f>
        <v>468.990388</v>
      </c>
      <c r="K22" s="217">
        <f t="shared" si="13"/>
        <v>326.97475516853933</v>
      </c>
      <c r="L22" s="217">
        <f t="shared" si="13"/>
        <v>228.3160629213483</v>
      </c>
      <c r="M22" s="217">
        <f t="shared" si="14"/>
        <v>343.32349292696631</v>
      </c>
      <c r="N22" s="217">
        <f t="shared" si="14"/>
        <v>263.47774606741569</v>
      </c>
      <c r="O22" s="220">
        <f t="shared" si="5"/>
        <v>326.97475516853933</v>
      </c>
      <c r="P22" s="203">
        <f t="shared" si="6"/>
        <v>228.3160629213483</v>
      </c>
      <c r="Q22" s="98"/>
      <c r="Z22" s="66">
        <f>'0077'!D103/1000000</f>
        <v>1027.9743269999999</v>
      </c>
      <c r="AA22" s="66">
        <f>'0077'!L103/1000000</f>
        <v>125.17559199999999</v>
      </c>
      <c r="AB22" s="2">
        <f>Z22*3/2</f>
        <v>1541.9614904999999</v>
      </c>
      <c r="AC22" s="2">
        <f>AA22*3/2</f>
        <v>187.76338799999999</v>
      </c>
      <c r="AM22" s="105"/>
    </row>
    <row r="23" spans="1:39" ht="33" customHeight="1">
      <c r="A23" s="99">
        <v>10</v>
      </c>
      <c r="B23" s="101" t="s">
        <v>170</v>
      </c>
      <c r="C23" s="66">
        <v>1000</v>
      </c>
      <c r="D23" s="66">
        <v>1000</v>
      </c>
      <c r="E23" s="224">
        <v>161.35599999999999</v>
      </c>
      <c r="F23" s="224">
        <v>161.35599999999999</v>
      </c>
      <c r="G23" s="224">
        <f>E23*1.05</f>
        <v>169.4238</v>
      </c>
      <c r="H23" s="224">
        <f>F23*1.05</f>
        <v>169.4238</v>
      </c>
      <c r="I23" s="224">
        <f t="shared" ref="I23" si="17">G23</f>
        <v>169.4238</v>
      </c>
      <c r="J23" s="224">
        <f>I23</f>
        <v>169.4238</v>
      </c>
      <c r="K23" s="217">
        <f t="shared" si="13"/>
        <v>16.1356</v>
      </c>
      <c r="L23" s="217">
        <f t="shared" si="13"/>
        <v>16.1356</v>
      </c>
      <c r="M23" s="217">
        <f t="shared" si="14"/>
        <v>16.94238</v>
      </c>
      <c r="N23" s="217">
        <f t="shared" si="14"/>
        <v>16.94238</v>
      </c>
      <c r="O23" s="220">
        <f t="shared" si="5"/>
        <v>16.1356</v>
      </c>
      <c r="P23" s="203">
        <f t="shared" si="6"/>
        <v>16.1356</v>
      </c>
      <c r="Q23" s="98"/>
      <c r="Z23" s="66"/>
      <c r="AA23" s="66"/>
      <c r="AB23" s="2"/>
      <c r="AC23" s="2">
        <f>AA23*3/2</f>
        <v>0</v>
      </c>
      <c r="AM23" s="105"/>
    </row>
    <row r="24" spans="1:39" s="108" customFormat="1" ht="20.399999999999999" customHeight="1">
      <c r="A24" s="96" t="s">
        <v>1</v>
      </c>
      <c r="B24" s="97" t="s">
        <v>336</v>
      </c>
      <c r="C24" s="65">
        <f t="shared" ref="C24:J24" si="18">SUM(C25:C33)</f>
        <v>0</v>
      </c>
      <c r="D24" s="65">
        <f t="shared" si="18"/>
        <v>0</v>
      </c>
      <c r="E24" s="215">
        <f t="shared" si="18"/>
        <v>209423.76305300003</v>
      </c>
      <c r="F24" s="215">
        <f t="shared" si="18"/>
        <v>0</v>
      </c>
      <c r="G24" s="215">
        <f t="shared" si="18"/>
        <v>219847.35680564999</v>
      </c>
      <c r="H24" s="215">
        <f t="shared" si="18"/>
        <v>0</v>
      </c>
      <c r="I24" s="215">
        <f t="shared" si="18"/>
        <v>219847.35680564999</v>
      </c>
      <c r="J24" s="215">
        <f t="shared" si="18"/>
        <v>0</v>
      </c>
      <c r="K24" s="216"/>
      <c r="L24" s="216"/>
      <c r="M24" s="216"/>
      <c r="N24" s="216"/>
      <c r="O24" s="212"/>
      <c r="P24" s="202"/>
      <c r="Q24" s="107"/>
      <c r="Z24" s="65">
        <f>SUM(Z25:Z33)</f>
        <v>197078.09155499999</v>
      </c>
      <c r="AA24" s="65">
        <f>SUM(AA25:AA33)</f>
        <v>0</v>
      </c>
      <c r="AB24" s="55">
        <f>SUM(AB25:AB33)</f>
        <v>295617.13733250002</v>
      </c>
      <c r="AC24" s="55">
        <f>SUM(AC25:AC33)</f>
        <v>0</v>
      </c>
    </row>
    <row r="25" spans="1:39" ht="20.399999999999999" customHeight="1">
      <c r="A25" s="99">
        <v>1</v>
      </c>
      <c r="B25" s="146" t="s">
        <v>163</v>
      </c>
      <c r="C25" s="66"/>
      <c r="D25" s="66"/>
      <c r="E25" s="224">
        <f>'0060'!M19/1000000</f>
        <v>0</v>
      </c>
      <c r="F25" s="225"/>
      <c r="G25" s="224"/>
      <c r="H25" s="215"/>
      <c r="I25" s="224"/>
      <c r="J25" s="215"/>
      <c r="K25" s="217"/>
      <c r="L25" s="217"/>
      <c r="M25" s="217"/>
      <c r="N25" s="217"/>
      <c r="O25" s="212"/>
      <c r="P25" s="202"/>
      <c r="Q25" s="98"/>
      <c r="Z25" s="66">
        <f>'0060'!D19/1000000</f>
        <v>0</v>
      </c>
      <c r="AA25" s="99"/>
      <c r="AB25" s="2">
        <f t="shared" ref="AB25:AB33" si="19">Z25*3/2</f>
        <v>0</v>
      </c>
      <c r="AC25" s="118">
        <f t="shared" ref="AC25:AC33" si="20">AA25*3/2</f>
        <v>0</v>
      </c>
    </row>
    <row r="26" spans="1:39" s="117" customFormat="1" ht="20.399999999999999" customHeight="1">
      <c r="A26" s="99">
        <v>2</v>
      </c>
      <c r="B26" s="146" t="s">
        <v>271</v>
      </c>
      <c r="C26" s="66"/>
      <c r="D26" s="66"/>
      <c r="E26" s="224">
        <v>663.01144899999997</v>
      </c>
      <c r="F26" s="225"/>
      <c r="G26" s="224">
        <f>E26*1.05</f>
        <v>696.16202145</v>
      </c>
      <c r="H26" s="215"/>
      <c r="I26" s="224">
        <f>G26</f>
        <v>696.16202145</v>
      </c>
      <c r="J26" s="215"/>
      <c r="K26" s="217"/>
      <c r="L26" s="217"/>
      <c r="M26" s="217"/>
      <c r="N26" s="217"/>
      <c r="O26" s="212"/>
      <c r="P26" s="202"/>
      <c r="Q26" s="98"/>
      <c r="R26" s="91"/>
      <c r="S26" s="91"/>
      <c r="T26" s="83"/>
      <c r="U26" s="83"/>
      <c r="V26" s="83"/>
      <c r="W26" s="83"/>
      <c r="Z26" s="66">
        <f>'0060'!D30/1000000</f>
        <v>602.33782499999995</v>
      </c>
      <c r="AA26" s="99"/>
      <c r="AB26" s="2">
        <f t="shared" si="19"/>
        <v>903.50673749999987</v>
      </c>
      <c r="AC26" s="118">
        <f t="shared" si="20"/>
        <v>0</v>
      </c>
    </row>
    <row r="27" spans="1:39" ht="20.399999999999999" customHeight="1">
      <c r="A27" s="99">
        <v>3</v>
      </c>
      <c r="B27" s="146" t="s">
        <v>164</v>
      </c>
      <c r="C27" s="66"/>
      <c r="D27" s="66"/>
      <c r="E27" s="224">
        <v>158882.80875500001</v>
      </c>
      <c r="F27" s="225"/>
      <c r="G27" s="224">
        <f>E27*1.05</f>
        <v>166826.94919275001</v>
      </c>
      <c r="H27" s="215"/>
      <c r="I27" s="224">
        <f t="shared" ref="I27:I28" si="21">G27</f>
        <v>166826.94919275001</v>
      </c>
      <c r="J27" s="215"/>
      <c r="K27" s="217"/>
      <c r="L27" s="217"/>
      <c r="M27" s="217"/>
      <c r="N27" s="217"/>
      <c r="O27" s="212"/>
      <c r="P27" s="202"/>
      <c r="Q27" s="98"/>
      <c r="R27" s="91"/>
      <c r="S27" s="91"/>
      <c r="Z27" s="66">
        <f>'0060'!D41/1000000</f>
        <v>149877.57232599999</v>
      </c>
      <c r="AA27" s="99"/>
      <c r="AB27" s="2">
        <f t="shared" si="19"/>
        <v>224816.35848900001</v>
      </c>
      <c r="AC27" s="118">
        <f t="shared" si="20"/>
        <v>0</v>
      </c>
    </row>
    <row r="28" spans="1:39" ht="20.399999999999999" customHeight="1">
      <c r="A28" s="99">
        <v>4</v>
      </c>
      <c r="B28" s="101" t="s">
        <v>37</v>
      </c>
      <c r="C28" s="66"/>
      <c r="D28" s="66"/>
      <c r="E28" s="224">
        <v>49832.614848999998</v>
      </c>
      <c r="F28" s="224"/>
      <c r="G28" s="224">
        <f>E28*1.05</f>
        <v>52324.245591450002</v>
      </c>
      <c r="H28" s="215"/>
      <c r="I28" s="224">
        <f t="shared" si="21"/>
        <v>52324.245591450002</v>
      </c>
      <c r="J28" s="215"/>
      <c r="K28" s="217"/>
      <c r="L28" s="217"/>
      <c r="M28" s="217"/>
      <c r="N28" s="217"/>
      <c r="O28" s="212"/>
      <c r="P28" s="202"/>
      <c r="Q28" s="98"/>
      <c r="Z28" s="66">
        <f>'0060'!D63/1000000</f>
        <v>46598.181404000003</v>
      </c>
      <c r="AA28" s="66"/>
      <c r="AB28" s="2">
        <f t="shared" si="19"/>
        <v>69897.272106000004</v>
      </c>
      <c r="AC28" s="2">
        <f t="shared" si="20"/>
        <v>0</v>
      </c>
    </row>
    <row r="29" spans="1:39" ht="20.399999999999999" customHeight="1">
      <c r="A29" s="99">
        <v>5</v>
      </c>
      <c r="B29" s="101" t="s">
        <v>38</v>
      </c>
      <c r="C29" s="66"/>
      <c r="D29" s="66"/>
      <c r="E29" s="224"/>
      <c r="F29" s="224"/>
      <c r="G29" s="224"/>
      <c r="H29" s="215"/>
      <c r="I29" s="224"/>
      <c r="J29" s="215"/>
      <c r="K29" s="217"/>
      <c r="L29" s="217"/>
      <c r="M29" s="217"/>
      <c r="N29" s="217"/>
      <c r="O29" s="212"/>
      <c r="P29" s="202"/>
      <c r="Q29" s="98"/>
      <c r="Z29" s="66"/>
      <c r="AA29" s="66"/>
      <c r="AB29" s="2">
        <f t="shared" si="19"/>
        <v>0</v>
      </c>
      <c r="AC29" s="2">
        <f t="shared" si="20"/>
        <v>0</v>
      </c>
    </row>
    <row r="30" spans="1:39" ht="20.399999999999999" customHeight="1">
      <c r="A30" s="99">
        <v>6</v>
      </c>
      <c r="B30" s="101" t="s">
        <v>42</v>
      </c>
      <c r="C30" s="66"/>
      <c r="D30" s="66"/>
      <c r="E30" s="224"/>
      <c r="F30" s="224"/>
      <c r="G30" s="224"/>
      <c r="H30" s="215"/>
      <c r="I30" s="224"/>
      <c r="J30" s="215"/>
      <c r="K30" s="217"/>
      <c r="L30" s="217"/>
      <c r="M30" s="217"/>
      <c r="N30" s="217"/>
      <c r="O30" s="212"/>
      <c r="P30" s="202"/>
      <c r="Q30" s="98"/>
      <c r="Z30" s="66"/>
      <c r="AA30" s="66"/>
      <c r="AB30" s="2">
        <f t="shared" si="19"/>
        <v>0</v>
      </c>
      <c r="AC30" s="2">
        <f t="shared" si="20"/>
        <v>0</v>
      </c>
    </row>
    <row r="31" spans="1:39" ht="31.2">
      <c r="A31" s="99">
        <v>7</v>
      </c>
      <c r="B31" s="101" t="s">
        <v>169</v>
      </c>
      <c r="C31" s="66"/>
      <c r="D31" s="66"/>
      <c r="E31" s="224">
        <v>27</v>
      </c>
      <c r="F31" s="224"/>
      <c r="G31" s="224"/>
      <c r="H31" s="215"/>
      <c r="I31" s="224"/>
      <c r="J31" s="215"/>
      <c r="K31" s="217"/>
      <c r="L31" s="217"/>
      <c r="M31" s="217"/>
      <c r="N31" s="217"/>
      <c r="O31" s="212"/>
      <c r="P31" s="202"/>
      <c r="Q31" s="98"/>
      <c r="Z31" s="66"/>
      <c r="AA31" s="66"/>
      <c r="AB31" s="2">
        <f t="shared" si="19"/>
        <v>0</v>
      </c>
      <c r="AC31" s="2">
        <f t="shared" si="20"/>
        <v>0</v>
      </c>
    </row>
    <row r="32" spans="1:39" ht="20.399999999999999" customHeight="1">
      <c r="A32" s="99">
        <v>8</v>
      </c>
      <c r="B32" s="101" t="s">
        <v>48</v>
      </c>
      <c r="C32" s="66"/>
      <c r="D32" s="66"/>
      <c r="E32" s="224">
        <f>'0060'!M87/1000000</f>
        <v>0</v>
      </c>
      <c r="F32" s="224"/>
      <c r="G32" s="224"/>
      <c r="H32" s="215"/>
      <c r="I32" s="224"/>
      <c r="J32" s="215"/>
      <c r="K32" s="217"/>
      <c r="L32" s="217"/>
      <c r="M32" s="217"/>
      <c r="N32" s="217"/>
      <c r="O32" s="212"/>
      <c r="P32" s="202"/>
      <c r="Q32" s="98"/>
      <c r="Z32" s="66">
        <f>'0060'!D87/1000000</f>
        <v>0</v>
      </c>
      <c r="AA32" s="66"/>
      <c r="AB32" s="2">
        <f t="shared" si="19"/>
        <v>0</v>
      </c>
      <c r="AC32" s="2">
        <f t="shared" si="20"/>
        <v>0</v>
      </c>
    </row>
    <row r="33" spans="1:29" ht="20.399999999999999" customHeight="1">
      <c r="A33" s="99">
        <v>9</v>
      </c>
      <c r="B33" s="101" t="s">
        <v>57</v>
      </c>
      <c r="C33" s="66"/>
      <c r="D33" s="66"/>
      <c r="E33" s="215">
        <v>18.327999999999999</v>
      </c>
      <c r="F33" s="224"/>
      <c r="G33" s="224"/>
      <c r="H33" s="215"/>
      <c r="I33" s="224"/>
      <c r="J33" s="215"/>
      <c r="K33" s="217"/>
      <c r="L33" s="217"/>
      <c r="M33" s="217"/>
      <c r="N33" s="217"/>
      <c r="O33" s="212"/>
      <c r="P33" s="202"/>
      <c r="Q33" s="98"/>
      <c r="Z33" s="66">
        <f>'0060'!D93/1000000</f>
        <v>0</v>
      </c>
      <c r="AA33" s="66"/>
      <c r="AB33" s="55">
        <f t="shared" si="19"/>
        <v>0</v>
      </c>
      <c r="AC33" s="2">
        <f t="shared" si="20"/>
        <v>0</v>
      </c>
    </row>
    <row r="34" spans="1:29" s="108" customFormat="1" ht="16.2">
      <c r="A34" s="96" t="s">
        <v>99</v>
      </c>
      <c r="B34" s="100" t="s">
        <v>147</v>
      </c>
      <c r="C34" s="65"/>
      <c r="D34" s="65"/>
      <c r="E34" s="215">
        <v>-123494.290892</v>
      </c>
      <c r="F34" s="215"/>
      <c r="G34" s="215"/>
      <c r="H34" s="215"/>
      <c r="I34" s="215"/>
      <c r="J34" s="215"/>
      <c r="K34" s="216"/>
      <c r="L34" s="216"/>
      <c r="M34" s="216"/>
      <c r="N34" s="216"/>
      <c r="O34" s="212"/>
      <c r="P34" s="202"/>
      <c r="Q34" s="109"/>
      <c r="Z34" s="65">
        <f>'0060'!D147/1000000</f>
        <v>-73371.663182000004</v>
      </c>
      <c r="AA34" s="65"/>
      <c r="AB34" s="55"/>
      <c r="AC34" s="55"/>
    </row>
    <row r="35" spans="1:29" ht="20.399999999999999" customHeight="1">
      <c r="A35" s="96" t="s">
        <v>101</v>
      </c>
      <c r="B35" s="97" t="s">
        <v>148</v>
      </c>
      <c r="C35" s="65"/>
      <c r="D35" s="65"/>
      <c r="E35" s="224"/>
      <c r="F35" s="224"/>
      <c r="G35" s="215">
        <f t="shared" ref="G35:J41" si="22">E35+AB35-Z35</f>
        <v>0</v>
      </c>
      <c r="H35" s="215">
        <f t="shared" si="22"/>
        <v>0</v>
      </c>
      <c r="I35" s="215">
        <f t="shared" si="22"/>
        <v>0</v>
      </c>
      <c r="J35" s="215">
        <f t="shared" si="22"/>
        <v>0</v>
      </c>
      <c r="K35" s="217"/>
      <c r="L35" s="217"/>
      <c r="M35" s="217"/>
      <c r="N35" s="217"/>
      <c r="O35" s="212"/>
      <c r="P35" s="202"/>
      <c r="Q35" s="98"/>
      <c r="Z35" s="66"/>
      <c r="AA35" s="66"/>
      <c r="AB35" s="2"/>
      <c r="AC35" s="2">
        <f>AA35*3/2</f>
        <v>0</v>
      </c>
    </row>
    <row r="36" spans="1:29" ht="37.950000000000003" customHeight="1">
      <c r="A36" s="96" t="s">
        <v>102</v>
      </c>
      <c r="B36" s="97" t="s">
        <v>171</v>
      </c>
      <c r="C36" s="65"/>
      <c r="D36" s="65"/>
      <c r="E36" s="224"/>
      <c r="F36" s="224"/>
      <c r="G36" s="215">
        <f t="shared" si="22"/>
        <v>0</v>
      </c>
      <c r="H36" s="215">
        <f t="shared" si="22"/>
        <v>0</v>
      </c>
      <c r="I36" s="215">
        <f t="shared" si="22"/>
        <v>0</v>
      </c>
      <c r="J36" s="215">
        <f t="shared" si="22"/>
        <v>0</v>
      </c>
      <c r="K36" s="217"/>
      <c r="L36" s="217"/>
      <c r="M36" s="217"/>
      <c r="N36" s="217"/>
      <c r="O36" s="212"/>
      <c r="P36" s="202"/>
      <c r="Q36" s="98"/>
      <c r="Z36" s="66"/>
      <c r="AA36" s="66"/>
      <c r="AB36" s="2"/>
      <c r="AC36" s="2">
        <f>AA36*3/2</f>
        <v>0</v>
      </c>
    </row>
    <row r="37" spans="1:29" ht="20.399999999999999" customHeight="1">
      <c r="A37" s="96" t="s">
        <v>103</v>
      </c>
      <c r="B37" s="97" t="s">
        <v>152</v>
      </c>
      <c r="C37" s="65"/>
      <c r="D37" s="65">
        <f>D38+D39</f>
        <v>98244</v>
      </c>
      <c r="E37" s="215">
        <f t="shared" ref="E37:F37" si="23">E38+E39</f>
        <v>52529.501877999995</v>
      </c>
      <c r="F37" s="215">
        <f t="shared" si="23"/>
        <v>52529.501877999995</v>
      </c>
      <c r="G37" s="215">
        <f t="shared" si="22"/>
        <v>52529.501877999995</v>
      </c>
      <c r="H37" s="215">
        <f t="shared" si="22"/>
        <v>52529.501877999995</v>
      </c>
      <c r="I37" s="215">
        <f t="shared" si="22"/>
        <v>52529.501877999995</v>
      </c>
      <c r="J37" s="215">
        <f>J38+J39</f>
        <v>52354.859878000003</v>
      </c>
      <c r="K37" s="217"/>
      <c r="L37" s="217">
        <f>F37/D37*100</f>
        <v>53.468407106795325</v>
      </c>
      <c r="M37" s="217"/>
      <c r="N37" s="217">
        <f>H37/D37*100</f>
        <v>53.468407106795325</v>
      </c>
      <c r="O37" s="212"/>
      <c r="P37" s="202">
        <f t="shared" si="6"/>
        <v>53.468407106795325</v>
      </c>
      <c r="Q37" s="98"/>
      <c r="Z37" s="65"/>
      <c r="AA37" s="65">
        <f t="shared" ref="AA37" si="24">AA38+AA39</f>
        <v>52354.859878000003</v>
      </c>
      <c r="AB37" s="1"/>
      <c r="AC37" s="1">
        <f t="shared" ref="AC37" si="25">AC38+AC39</f>
        <v>52354.859878000003</v>
      </c>
    </row>
    <row r="38" spans="1:29" ht="20.399999999999999" customHeight="1">
      <c r="A38" s="99">
        <v>1</v>
      </c>
      <c r="B38" s="101" t="s">
        <v>172</v>
      </c>
      <c r="C38" s="66"/>
      <c r="D38" s="66">
        <v>97164</v>
      </c>
      <c r="E38" s="224">
        <v>24000</v>
      </c>
      <c r="F38" s="224">
        <f>'0060'!T186/1000000</f>
        <v>24000</v>
      </c>
      <c r="G38" s="215">
        <f t="shared" si="22"/>
        <v>24000</v>
      </c>
      <c r="H38" s="215">
        <f t="shared" si="22"/>
        <v>24000</v>
      </c>
      <c r="I38" s="215">
        <f t="shared" si="22"/>
        <v>24000</v>
      </c>
      <c r="J38" s="215">
        <v>24000</v>
      </c>
      <c r="K38" s="217"/>
      <c r="L38" s="217">
        <f>F38/D38*100</f>
        <v>24.700506360380388</v>
      </c>
      <c r="M38" s="217"/>
      <c r="N38" s="217">
        <f>H38/D38*100</f>
        <v>24.700506360380388</v>
      </c>
      <c r="O38" s="212"/>
      <c r="P38" s="203">
        <f t="shared" si="6"/>
        <v>24.700506360380388</v>
      </c>
      <c r="Q38" s="110"/>
      <c r="Z38" s="66"/>
      <c r="AA38" s="66">
        <f>'0060'!L186/1000000</f>
        <v>24000</v>
      </c>
      <c r="AB38" s="2"/>
      <c r="AC38" s="2">
        <f>AA38</f>
        <v>24000</v>
      </c>
    </row>
    <row r="39" spans="1:29" ht="20.399999999999999" customHeight="1">
      <c r="A39" s="99">
        <v>2</v>
      </c>
      <c r="B39" s="101" t="s">
        <v>173</v>
      </c>
      <c r="C39" s="66"/>
      <c r="D39" s="66">
        <v>1080</v>
      </c>
      <c r="E39" s="224">
        <v>28529.501877999999</v>
      </c>
      <c r="F39" s="224">
        <v>28529.501877999999</v>
      </c>
      <c r="G39" s="215">
        <f t="shared" si="22"/>
        <v>28529.501877999999</v>
      </c>
      <c r="H39" s="215">
        <f t="shared" si="22"/>
        <v>28529.501877999999</v>
      </c>
      <c r="I39" s="215">
        <f t="shared" si="22"/>
        <v>28529.501877999999</v>
      </c>
      <c r="J39" s="215">
        <v>28354.859877999999</v>
      </c>
      <c r="K39" s="217"/>
      <c r="L39" s="217">
        <f>F39/D39*100</f>
        <v>2641.6205442592591</v>
      </c>
      <c r="M39" s="217"/>
      <c r="N39" s="217">
        <f>H39/D39*100</f>
        <v>2641.6205442592591</v>
      </c>
      <c r="O39" s="212"/>
      <c r="P39" s="203">
        <f t="shared" si="6"/>
        <v>2641.6205442592591</v>
      </c>
      <c r="Q39" s="98"/>
      <c r="Z39" s="66"/>
      <c r="AA39" s="66">
        <f>'0060'!L187/1000000</f>
        <v>28354.859877999999</v>
      </c>
      <c r="AB39" s="2"/>
      <c r="AC39" s="2">
        <f>AA39</f>
        <v>28354.859877999999</v>
      </c>
    </row>
    <row r="40" spans="1:29" ht="31.2">
      <c r="A40" s="96" t="s">
        <v>335</v>
      </c>
      <c r="B40" s="97" t="s">
        <v>157</v>
      </c>
      <c r="C40" s="65"/>
      <c r="D40" s="65"/>
      <c r="E40" s="215">
        <v>18315.403097999999</v>
      </c>
      <c r="F40" s="215">
        <f>'0060'!M192/1000000</f>
        <v>18315.403097999999</v>
      </c>
      <c r="G40" s="215">
        <f t="shared" si="22"/>
        <v>18315.403097999999</v>
      </c>
      <c r="H40" s="215">
        <f t="shared" si="22"/>
        <v>18315.403097999999</v>
      </c>
      <c r="I40" s="215">
        <f t="shared" si="22"/>
        <v>18315.403097999999</v>
      </c>
      <c r="J40" s="215">
        <f t="shared" si="22"/>
        <v>18315.403097999999</v>
      </c>
      <c r="K40" s="216"/>
      <c r="L40" s="216"/>
      <c r="M40" s="216"/>
      <c r="N40" s="216"/>
      <c r="O40" s="212"/>
      <c r="P40" s="202"/>
      <c r="Q40" s="98"/>
      <c r="Z40" s="65"/>
      <c r="AA40" s="65">
        <f>'0060'!K192/1000000</f>
        <v>0</v>
      </c>
      <c r="AB40" s="1"/>
      <c r="AC40" s="1">
        <f>AA40</f>
        <v>0</v>
      </c>
    </row>
    <row r="41" spans="1:29" ht="20.399999999999999" customHeight="1">
      <c r="A41" s="111" t="s">
        <v>340</v>
      </c>
      <c r="B41" s="112" t="s">
        <v>158</v>
      </c>
      <c r="C41" s="67"/>
      <c r="D41" s="67"/>
      <c r="E41" s="226"/>
      <c r="F41" s="226"/>
      <c r="G41" s="226">
        <f t="shared" si="22"/>
        <v>0</v>
      </c>
      <c r="H41" s="226">
        <f t="shared" si="22"/>
        <v>0</v>
      </c>
      <c r="I41" s="226">
        <f t="shared" si="22"/>
        <v>0</v>
      </c>
      <c r="J41" s="226">
        <f t="shared" si="22"/>
        <v>0</v>
      </c>
      <c r="K41" s="227"/>
      <c r="L41" s="227"/>
      <c r="M41" s="227"/>
      <c r="N41" s="227"/>
      <c r="O41" s="227"/>
      <c r="P41" s="113"/>
      <c r="Q41" s="114"/>
      <c r="Z41" s="67"/>
      <c r="AA41" s="67"/>
      <c r="AB41" s="1"/>
      <c r="AC41" s="1"/>
    </row>
    <row r="42" spans="1:29">
      <c r="B42" s="119"/>
    </row>
    <row r="43" spans="1:29">
      <c r="B43" s="119"/>
      <c r="F43" s="228"/>
      <c r="G43" s="228"/>
      <c r="H43" s="228"/>
      <c r="I43" s="228"/>
      <c r="J43" s="228"/>
      <c r="AB43" s="91"/>
      <c r="AC43" s="91"/>
    </row>
    <row r="44" spans="1:29">
      <c r="B44" s="119"/>
    </row>
    <row r="45" spans="1:29">
      <c r="B45" s="119"/>
    </row>
    <row r="46" spans="1:29">
      <c r="B46" s="119"/>
    </row>
    <row r="47" spans="1:29">
      <c r="B47" s="119"/>
    </row>
    <row r="48" spans="1:29">
      <c r="B48" s="119"/>
    </row>
    <row r="58" spans="1:1">
      <c r="A58" s="108"/>
    </row>
    <row r="59" spans="1:1">
      <c r="A59" s="108"/>
    </row>
  </sheetData>
  <mergeCells count="17">
    <mergeCell ref="M2:Q2"/>
    <mergeCell ref="A6:A7"/>
    <mergeCell ref="B6:B7"/>
    <mergeCell ref="C6:D6"/>
    <mergeCell ref="E6:F6"/>
    <mergeCell ref="G6:H6"/>
    <mergeCell ref="Q6:Q7"/>
    <mergeCell ref="K6:L6"/>
    <mergeCell ref="I6:J6"/>
    <mergeCell ref="O6:P6"/>
    <mergeCell ref="AB6:AC6"/>
    <mergeCell ref="M6:N6"/>
    <mergeCell ref="A3:R3"/>
    <mergeCell ref="A4:R4"/>
    <mergeCell ref="R6:S6"/>
    <mergeCell ref="T6:U6"/>
    <mergeCell ref="R5:S5"/>
  </mergeCells>
  <pageMargins left="0.43307086614173229" right="0.19685039370078741" top="0.59055118110236227" bottom="0.19685039370078741" header="0.23622047244094491" footer="0.19685039370078741"/>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3"/>
  <sheetViews>
    <sheetView tabSelected="1" zoomScaleNormal="100" workbookViewId="0">
      <selection activeCell="A3" sqref="A3:N3"/>
    </sheetView>
  </sheetViews>
  <sheetFormatPr defaultRowHeight="15"/>
  <cols>
    <col min="1" max="1" width="5.69921875" customWidth="1"/>
    <col min="2" max="2" width="26" customWidth="1"/>
    <col min="3" max="5" width="8.69921875" customWidth="1"/>
    <col min="6" max="7" width="8" customWidth="1"/>
    <col min="8" max="8" width="9.5" customWidth="1"/>
    <col min="9" max="12" width="9.5" hidden="1" customWidth="1"/>
    <col min="13" max="14" width="9"/>
    <col min="15" max="19" width="0" hidden="1" customWidth="1"/>
    <col min="20" max="260" width="9"/>
    <col min="261" max="261" width="5.69921875" customWidth="1"/>
    <col min="262" max="262" width="31.19921875" customWidth="1"/>
    <col min="263" max="263" width="16.3984375" customWidth="1"/>
    <col min="264" max="264" width="13.59765625" customWidth="1"/>
    <col min="265" max="265" width="14.19921875" customWidth="1"/>
    <col min="266" max="267" width="13.59765625" customWidth="1"/>
    <col min="268" max="268" width="14" customWidth="1"/>
    <col min="269" max="516" width="9"/>
    <col min="517" max="517" width="5.69921875" customWidth="1"/>
    <col min="518" max="518" width="31.19921875" customWidth="1"/>
    <col min="519" max="519" width="16.3984375" customWidth="1"/>
    <col min="520" max="520" width="13.59765625" customWidth="1"/>
    <col min="521" max="521" width="14.19921875" customWidth="1"/>
    <col min="522" max="523" width="13.59765625" customWidth="1"/>
    <col min="524" max="524" width="14" customWidth="1"/>
    <col min="525" max="772" width="9"/>
    <col min="773" max="773" width="5.69921875" customWidth="1"/>
    <col min="774" max="774" width="31.19921875" customWidth="1"/>
    <col min="775" max="775" width="16.3984375" customWidth="1"/>
    <col min="776" max="776" width="13.59765625" customWidth="1"/>
    <col min="777" max="777" width="14.19921875" customWidth="1"/>
    <col min="778" max="779" width="13.59765625" customWidth="1"/>
    <col min="780" max="780" width="14" customWidth="1"/>
    <col min="781" max="1028" width="9"/>
    <col min="1029" max="1029" width="5.69921875" customWidth="1"/>
    <col min="1030" max="1030" width="31.19921875" customWidth="1"/>
    <col min="1031" max="1031" width="16.3984375" customWidth="1"/>
    <col min="1032" max="1032" width="13.59765625" customWidth="1"/>
    <col min="1033" max="1033" width="14.19921875" customWidth="1"/>
    <col min="1034" max="1035" width="13.59765625" customWidth="1"/>
    <col min="1036" max="1036" width="14" customWidth="1"/>
    <col min="1037" max="1284" width="9"/>
    <col min="1285" max="1285" width="5.69921875" customWidth="1"/>
    <col min="1286" max="1286" width="31.19921875" customWidth="1"/>
    <col min="1287" max="1287" width="16.3984375" customWidth="1"/>
    <col min="1288" max="1288" width="13.59765625" customWidth="1"/>
    <col min="1289" max="1289" width="14.19921875" customWidth="1"/>
    <col min="1290" max="1291" width="13.59765625" customWidth="1"/>
    <col min="1292" max="1292" width="14" customWidth="1"/>
    <col min="1293" max="1540" width="9"/>
    <col min="1541" max="1541" width="5.69921875" customWidth="1"/>
    <col min="1542" max="1542" width="31.19921875" customWidth="1"/>
    <col min="1543" max="1543" width="16.3984375" customWidth="1"/>
    <col min="1544" max="1544" width="13.59765625" customWidth="1"/>
    <col min="1545" max="1545" width="14.19921875" customWidth="1"/>
    <col min="1546" max="1547" width="13.59765625" customWidth="1"/>
    <col min="1548" max="1548" width="14" customWidth="1"/>
    <col min="1549" max="1796" width="9"/>
    <col min="1797" max="1797" width="5.69921875" customWidth="1"/>
    <col min="1798" max="1798" width="31.19921875" customWidth="1"/>
    <col min="1799" max="1799" width="16.3984375" customWidth="1"/>
    <col min="1800" max="1800" width="13.59765625" customWidth="1"/>
    <col min="1801" max="1801" width="14.19921875" customWidth="1"/>
    <col min="1802" max="1803" width="13.59765625" customWidth="1"/>
    <col min="1804" max="1804" width="14" customWidth="1"/>
    <col min="1805" max="2052" width="9"/>
    <col min="2053" max="2053" width="5.69921875" customWidth="1"/>
    <col min="2054" max="2054" width="31.19921875" customWidth="1"/>
    <col min="2055" max="2055" width="16.3984375" customWidth="1"/>
    <col min="2056" max="2056" width="13.59765625" customWidth="1"/>
    <col min="2057" max="2057" width="14.19921875" customWidth="1"/>
    <col min="2058" max="2059" width="13.59765625" customWidth="1"/>
    <col min="2060" max="2060" width="14" customWidth="1"/>
    <col min="2061" max="2308" width="9"/>
    <col min="2309" max="2309" width="5.69921875" customWidth="1"/>
    <col min="2310" max="2310" width="31.19921875" customWidth="1"/>
    <col min="2311" max="2311" width="16.3984375" customWidth="1"/>
    <col min="2312" max="2312" width="13.59765625" customWidth="1"/>
    <col min="2313" max="2313" width="14.19921875" customWidth="1"/>
    <col min="2314" max="2315" width="13.59765625" customWidth="1"/>
    <col min="2316" max="2316" width="14" customWidth="1"/>
    <col min="2317" max="2564" width="9"/>
    <col min="2565" max="2565" width="5.69921875" customWidth="1"/>
    <col min="2566" max="2566" width="31.19921875" customWidth="1"/>
    <col min="2567" max="2567" width="16.3984375" customWidth="1"/>
    <col min="2568" max="2568" width="13.59765625" customWidth="1"/>
    <col min="2569" max="2569" width="14.19921875" customWidth="1"/>
    <col min="2570" max="2571" width="13.59765625" customWidth="1"/>
    <col min="2572" max="2572" width="14" customWidth="1"/>
    <col min="2573" max="2820" width="9"/>
    <col min="2821" max="2821" width="5.69921875" customWidth="1"/>
    <col min="2822" max="2822" width="31.19921875" customWidth="1"/>
    <col min="2823" max="2823" width="16.3984375" customWidth="1"/>
    <col min="2824" max="2824" width="13.59765625" customWidth="1"/>
    <col min="2825" max="2825" width="14.19921875" customWidth="1"/>
    <col min="2826" max="2827" width="13.59765625" customWidth="1"/>
    <col min="2828" max="2828" width="14" customWidth="1"/>
    <col min="2829" max="3076" width="9"/>
    <col min="3077" max="3077" width="5.69921875" customWidth="1"/>
    <col min="3078" max="3078" width="31.19921875" customWidth="1"/>
    <col min="3079" max="3079" width="16.3984375" customWidth="1"/>
    <col min="3080" max="3080" width="13.59765625" customWidth="1"/>
    <col min="3081" max="3081" width="14.19921875" customWidth="1"/>
    <col min="3082" max="3083" width="13.59765625" customWidth="1"/>
    <col min="3084" max="3084" width="14" customWidth="1"/>
    <col min="3085" max="3332" width="9"/>
    <col min="3333" max="3333" width="5.69921875" customWidth="1"/>
    <col min="3334" max="3334" width="31.19921875" customWidth="1"/>
    <col min="3335" max="3335" width="16.3984375" customWidth="1"/>
    <col min="3336" max="3336" width="13.59765625" customWidth="1"/>
    <col min="3337" max="3337" width="14.19921875" customWidth="1"/>
    <col min="3338" max="3339" width="13.59765625" customWidth="1"/>
    <col min="3340" max="3340" width="14" customWidth="1"/>
    <col min="3341" max="3588" width="9"/>
    <col min="3589" max="3589" width="5.69921875" customWidth="1"/>
    <col min="3590" max="3590" width="31.19921875" customWidth="1"/>
    <col min="3591" max="3591" width="16.3984375" customWidth="1"/>
    <col min="3592" max="3592" width="13.59765625" customWidth="1"/>
    <col min="3593" max="3593" width="14.19921875" customWidth="1"/>
    <col min="3594" max="3595" width="13.59765625" customWidth="1"/>
    <col min="3596" max="3596" width="14" customWidth="1"/>
    <col min="3597" max="3844" width="9"/>
    <col min="3845" max="3845" width="5.69921875" customWidth="1"/>
    <col min="3846" max="3846" width="31.19921875" customWidth="1"/>
    <col min="3847" max="3847" width="16.3984375" customWidth="1"/>
    <col min="3848" max="3848" width="13.59765625" customWidth="1"/>
    <col min="3849" max="3849" width="14.19921875" customWidth="1"/>
    <col min="3850" max="3851" width="13.59765625" customWidth="1"/>
    <col min="3852" max="3852" width="14" customWidth="1"/>
    <col min="3853" max="4100" width="9"/>
    <col min="4101" max="4101" width="5.69921875" customWidth="1"/>
    <col min="4102" max="4102" width="31.19921875" customWidth="1"/>
    <col min="4103" max="4103" width="16.3984375" customWidth="1"/>
    <col min="4104" max="4104" width="13.59765625" customWidth="1"/>
    <col min="4105" max="4105" width="14.19921875" customWidth="1"/>
    <col min="4106" max="4107" width="13.59765625" customWidth="1"/>
    <col min="4108" max="4108" width="14" customWidth="1"/>
    <col min="4109" max="4356" width="9"/>
    <col min="4357" max="4357" width="5.69921875" customWidth="1"/>
    <col min="4358" max="4358" width="31.19921875" customWidth="1"/>
    <col min="4359" max="4359" width="16.3984375" customWidth="1"/>
    <col min="4360" max="4360" width="13.59765625" customWidth="1"/>
    <col min="4361" max="4361" width="14.19921875" customWidth="1"/>
    <col min="4362" max="4363" width="13.59765625" customWidth="1"/>
    <col min="4364" max="4364" width="14" customWidth="1"/>
    <col min="4365" max="4612" width="9"/>
    <col min="4613" max="4613" width="5.69921875" customWidth="1"/>
    <col min="4614" max="4614" width="31.19921875" customWidth="1"/>
    <col min="4615" max="4615" width="16.3984375" customWidth="1"/>
    <col min="4616" max="4616" width="13.59765625" customWidth="1"/>
    <col min="4617" max="4617" width="14.19921875" customWidth="1"/>
    <col min="4618" max="4619" width="13.59765625" customWidth="1"/>
    <col min="4620" max="4620" width="14" customWidth="1"/>
    <col min="4621" max="4868" width="9"/>
    <col min="4869" max="4869" width="5.69921875" customWidth="1"/>
    <col min="4870" max="4870" width="31.19921875" customWidth="1"/>
    <col min="4871" max="4871" width="16.3984375" customWidth="1"/>
    <col min="4872" max="4872" width="13.59765625" customWidth="1"/>
    <col min="4873" max="4873" width="14.19921875" customWidth="1"/>
    <col min="4874" max="4875" width="13.59765625" customWidth="1"/>
    <col min="4876" max="4876" width="14" customWidth="1"/>
    <col min="4877" max="5124" width="9"/>
    <col min="5125" max="5125" width="5.69921875" customWidth="1"/>
    <col min="5126" max="5126" width="31.19921875" customWidth="1"/>
    <col min="5127" max="5127" width="16.3984375" customWidth="1"/>
    <col min="5128" max="5128" width="13.59765625" customWidth="1"/>
    <col min="5129" max="5129" width="14.19921875" customWidth="1"/>
    <col min="5130" max="5131" width="13.59765625" customWidth="1"/>
    <col min="5132" max="5132" width="14" customWidth="1"/>
    <col min="5133" max="5380" width="9"/>
    <col min="5381" max="5381" width="5.69921875" customWidth="1"/>
    <col min="5382" max="5382" width="31.19921875" customWidth="1"/>
    <col min="5383" max="5383" width="16.3984375" customWidth="1"/>
    <col min="5384" max="5384" width="13.59765625" customWidth="1"/>
    <col min="5385" max="5385" width="14.19921875" customWidth="1"/>
    <col min="5386" max="5387" width="13.59765625" customWidth="1"/>
    <col min="5388" max="5388" width="14" customWidth="1"/>
    <col min="5389" max="5636" width="9"/>
    <col min="5637" max="5637" width="5.69921875" customWidth="1"/>
    <col min="5638" max="5638" width="31.19921875" customWidth="1"/>
    <col min="5639" max="5639" width="16.3984375" customWidth="1"/>
    <col min="5640" max="5640" width="13.59765625" customWidth="1"/>
    <col min="5641" max="5641" width="14.19921875" customWidth="1"/>
    <col min="5642" max="5643" width="13.59765625" customWidth="1"/>
    <col min="5644" max="5644" width="14" customWidth="1"/>
    <col min="5645" max="5892" width="9"/>
    <col min="5893" max="5893" width="5.69921875" customWidth="1"/>
    <col min="5894" max="5894" width="31.19921875" customWidth="1"/>
    <col min="5895" max="5895" width="16.3984375" customWidth="1"/>
    <col min="5896" max="5896" width="13.59765625" customWidth="1"/>
    <col min="5897" max="5897" width="14.19921875" customWidth="1"/>
    <col min="5898" max="5899" width="13.59765625" customWidth="1"/>
    <col min="5900" max="5900" width="14" customWidth="1"/>
    <col min="5901" max="6148" width="9"/>
    <col min="6149" max="6149" width="5.69921875" customWidth="1"/>
    <col min="6150" max="6150" width="31.19921875" customWidth="1"/>
    <col min="6151" max="6151" width="16.3984375" customWidth="1"/>
    <col min="6152" max="6152" width="13.59765625" customWidth="1"/>
    <col min="6153" max="6153" width="14.19921875" customWidth="1"/>
    <col min="6154" max="6155" width="13.59765625" customWidth="1"/>
    <col min="6156" max="6156" width="14" customWidth="1"/>
    <col min="6157" max="6404" width="9"/>
    <col min="6405" max="6405" width="5.69921875" customWidth="1"/>
    <col min="6406" max="6406" width="31.19921875" customWidth="1"/>
    <col min="6407" max="6407" width="16.3984375" customWidth="1"/>
    <col min="6408" max="6408" width="13.59765625" customWidth="1"/>
    <col min="6409" max="6409" width="14.19921875" customWidth="1"/>
    <col min="6410" max="6411" width="13.59765625" customWidth="1"/>
    <col min="6412" max="6412" width="14" customWidth="1"/>
    <col min="6413" max="6660" width="9"/>
    <col min="6661" max="6661" width="5.69921875" customWidth="1"/>
    <col min="6662" max="6662" width="31.19921875" customWidth="1"/>
    <col min="6663" max="6663" width="16.3984375" customWidth="1"/>
    <col min="6664" max="6664" width="13.59765625" customWidth="1"/>
    <col min="6665" max="6665" width="14.19921875" customWidth="1"/>
    <col min="6666" max="6667" width="13.59765625" customWidth="1"/>
    <col min="6668" max="6668" width="14" customWidth="1"/>
    <col min="6669" max="6916" width="9"/>
    <col min="6917" max="6917" width="5.69921875" customWidth="1"/>
    <col min="6918" max="6918" width="31.19921875" customWidth="1"/>
    <col min="6919" max="6919" width="16.3984375" customWidth="1"/>
    <col min="6920" max="6920" width="13.59765625" customWidth="1"/>
    <col min="6921" max="6921" width="14.19921875" customWidth="1"/>
    <col min="6922" max="6923" width="13.59765625" customWidth="1"/>
    <col min="6924" max="6924" width="14" customWidth="1"/>
    <col min="6925" max="7172" width="9"/>
    <col min="7173" max="7173" width="5.69921875" customWidth="1"/>
    <col min="7174" max="7174" width="31.19921875" customWidth="1"/>
    <col min="7175" max="7175" width="16.3984375" customWidth="1"/>
    <col min="7176" max="7176" width="13.59765625" customWidth="1"/>
    <col min="7177" max="7177" width="14.19921875" customWidth="1"/>
    <col min="7178" max="7179" width="13.59765625" customWidth="1"/>
    <col min="7180" max="7180" width="14" customWidth="1"/>
    <col min="7181" max="7428" width="9"/>
    <col min="7429" max="7429" width="5.69921875" customWidth="1"/>
    <col min="7430" max="7430" width="31.19921875" customWidth="1"/>
    <col min="7431" max="7431" width="16.3984375" customWidth="1"/>
    <col min="7432" max="7432" width="13.59765625" customWidth="1"/>
    <col min="7433" max="7433" width="14.19921875" customWidth="1"/>
    <col min="7434" max="7435" width="13.59765625" customWidth="1"/>
    <col min="7436" max="7436" width="14" customWidth="1"/>
    <col min="7437" max="7684" width="9"/>
    <col min="7685" max="7685" width="5.69921875" customWidth="1"/>
    <col min="7686" max="7686" width="31.19921875" customWidth="1"/>
    <col min="7687" max="7687" width="16.3984375" customWidth="1"/>
    <col min="7688" max="7688" width="13.59765625" customWidth="1"/>
    <col min="7689" max="7689" width="14.19921875" customWidth="1"/>
    <col min="7690" max="7691" width="13.59765625" customWidth="1"/>
    <col min="7692" max="7692" width="14" customWidth="1"/>
    <col min="7693" max="7940" width="9"/>
    <col min="7941" max="7941" width="5.69921875" customWidth="1"/>
    <col min="7942" max="7942" width="31.19921875" customWidth="1"/>
    <col min="7943" max="7943" width="16.3984375" customWidth="1"/>
    <col min="7944" max="7944" width="13.59765625" customWidth="1"/>
    <col min="7945" max="7945" width="14.19921875" customWidth="1"/>
    <col min="7946" max="7947" width="13.59765625" customWidth="1"/>
    <col min="7948" max="7948" width="14" customWidth="1"/>
    <col min="7949" max="8196" width="9"/>
    <col min="8197" max="8197" width="5.69921875" customWidth="1"/>
    <col min="8198" max="8198" width="31.19921875" customWidth="1"/>
    <col min="8199" max="8199" width="16.3984375" customWidth="1"/>
    <col min="8200" max="8200" width="13.59765625" customWidth="1"/>
    <col min="8201" max="8201" width="14.19921875" customWidth="1"/>
    <col min="8202" max="8203" width="13.59765625" customWidth="1"/>
    <col min="8204" max="8204" width="14" customWidth="1"/>
    <col min="8205" max="8452" width="9"/>
    <col min="8453" max="8453" width="5.69921875" customWidth="1"/>
    <col min="8454" max="8454" width="31.19921875" customWidth="1"/>
    <col min="8455" max="8455" width="16.3984375" customWidth="1"/>
    <col min="8456" max="8456" width="13.59765625" customWidth="1"/>
    <col min="8457" max="8457" width="14.19921875" customWidth="1"/>
    <col min="8458" max="8459" width="13.59765625" customWidth="1"/>
    <col min="8460" max="8460" width="14" customWidth="1"/>
    <col min="8461" max="8708" width="9"/>
    <col min="8709" max="8709" width="5.69921875" customWidth="1"/>
    <col min="8710" max="8710" width="31.19921875" customWidth="1"/>
    <col min="8711" max="8711" width="16.3984375" customWidth="1"/>
    <col min="8712" max="8712" width="13.59765625" customWidth="1"/>
    <col min="8713" max="8713" width="14.19921875" customWidth="1"/>
    <col min="8714" max="8715" width="13.59765625" customWidth="1"/>
    <col min="8716" max="8716" width="14" customWidth="1"/>
    <col min="8717" max="8964" width="9"/>
    <col min="8965" max="8965" width="5.69921875" customWidth="1"/>
    <col min="8966" max="8966" width="31.19921875" customWidth="1"/>
    <col min="8967" max="8967" width="16.3984375" customWidth="1"/>
    <col min="8968" max="8968" width="13.59765625" customWidth="1"/>
    <col min="8969" max="8969" width="14.19921875" customWidth="1"/>
    <col min="8970" max="8971" width="13.59765625" customWidth="1"/>
    <col min="8972" max="8972" width="14" customWidth="1"/>
    <col min="8973" max="9220" width="9"/>
    <col min="9221" max="9221" width="5.69921875" customWidth="1"/>
    <col min="9222" max="9222" width="31.19921875" customWidth="1"/>
    <col min="9223" max="9223" width="16.3984375" customWidth="1"/>
    <col min="9224" max="9224" width="13.59765625" customWidth="1"/>
    <col min="9225" max="9225" width="14.19921875" customWidth="1"/>
    <col min="9226" max="9227" width="13.59765625" customWidth="1"/>
    <col min="9228" max="9228" width="14" customWidth="1"/>
    <col min="9229" max="9476" width="9"/>
    <col min="9477" max="9477" width="5.69921875" customWidth="1"/>
    <col min="9478" max="9478" width="31.19921875" customWidth="1"/>
    <col min="9479" max="9479" width="16.3984375" customWidth="1"/>
    <col min="9480" max="9480" width="13.59765625" customWidth="1"/>
    <col min="9481" max="9481" width="14.19921875" customWidth="1"/>
    <col min="9482" max="9483" width="13.59765625" customWidth="1"/>
    <col min="9484" max="9484" width="14" customWidth="1"/>
    <col min="9485" max="9732" width="9"/>
    <col min="9733" max="9733" width="5.69921875" customWidth="1"/>
    <col min="9734" max="9734" width="31.19921875" customWidth="1"/>
    <col min="9735" max="9735" width="16.3984375" customWidth="1"/>
    <col min="9736" max="9736" width="13.59765625" customWidth="1"/>
    <col min="9737" max="9737" width="14.19921875" customWidth="1"/>
    <col min="9738" max="9739" width="13.59765625" customWidth="1"/>
    <col min="9740" max="9740" width="14" customWidth="1"/>
    <col min="9741" max="9988" width="9"/>
    <col min="9989" max="9989" width="5.69921875" customWidth="1"/>
    <col min="9990" max="9990" width="31.19921875" customWidth="1"/>
    <col min="9991" max="9991" width="16.3984375" customWidth="1"/>
    <col min="9992" max="9992" width="13.59765625" customWidth="1"/>
    <col min="9993" max="9993" width="14.19921875" customWidth="1"/>
    <col min="9994" max="9995" width="13.59765625" customWidth="1"/>
    <col min="9996" max="9996" width="14" customWidth="1"/>
    <col min="9997" max="10244" width="9"/>
    <col min="10245" max="10245" width="5.69921875" customWidth="1"/>
    <col min="10246" max="10246" width="31.19921875" customWidth="1"/>
    <col min="10247" max="10247" width="16.3984375" customWidth="1"/>
    <col min="10248" max="10248" width="13.59765625" customWidth="1"/>
    <col min="10249" max="10249" width="14.19921875" customWidth="1"/>
    <col min="10250" max="10251" width="13.59765625" customWidth="1"/>
    <col min="10252" max="10252" width="14" customWidth="1"/>
    <col min="10253" max="10500" width="9"/>
    <col min="10501" max="10501" width="5.69921875" customWidth="1"/>
    <col min="10502" max="10502" width="31.19921875" customWidth="1"/>
    <col min="10503" max="10503" width="16.3984375" customWidth="1"/>
    <col min="10504" max="10504" width="13.59765625" customWidth="1"/>
    <col min="10505" max="10505" width="14.19921875" customWidth="1"/>
    <col min="10506" max="10507" width="13.59765625" customWidth="1"/>
    <col min="10508" max="10508" width="14" customWidth="1"/>
    <col min="10509" max="10756" width="9"/>
    <col min="10757" max="10757" width="5.69921875" customWidth="1"/>
    <col min="10758" max="10758" width="31.19921875" customWidth="1"/>
    <col min="10759" max="10759" width="16.3984375" customWidth="1"/>
    <col min="10760" max="10760" width="13.59765625" customWidth="1"/>
    <col min="10761" max="10761" width="14.19921875" customWidth="1"/>
    <col min="10762" max="10763" width="13.59765625" customWidth="1"/>
    <col min="10764" max="10764" width="14" customWidth="1"/>
    <col min="10765" max="11012" width="9"/>
    <col min="11013" max="11013" width="5.69921875" customWidth="1"/>
    <col min="11014" max="11014" width="31.19921875" customWidth="1"/>
    <col min="11015" max="11015" width="16.3984375" customWidth="1"/>
    <col min="11016" max="11016" width="13.59765625" customWidth="1"/>
    <col min="11017" max="11017" width="14.19921875" customWidth="1"/>
    <col min="11018" max="11019" width="13.59765625" customWidth="1"/>
    <col min="11020" max="11020" width="14" customWidth="1"/>
    <col min="11021" max="11268" width="9"/>
    <col min="11269" max="11269" width="5.69921875" customWidth="1"/>
    <col min="11270" max="11270" width="31.19921875" customWidth="1"/>
    <col min="11271" max="11271" width="16.3984375" customWidth="1"/>
    <col min="11272" max="11272" width="13.59765625" customWidth="1"/>
    <col min="11273" max="11273" width="14.19921875" customWidth="1"/>
    <col min="11274" max="11275" width="13.59765625" customWidth="1"/>
    <col min="11276" max="11276" width="14" customWidth="1"/>
    <col min="11277" max="11524" width="9"/>
    <col min="11525" max="11525" width="5.69921875" customWidth="1"/>
    <col min="11526" max="11526" width="31.19921875" customWidth="1"/>
    <col min="11527" max="11527" width="16.3984375" customWidth="1"/>
    <col min="11528" max="11528" width="13.59765625" customWidth="1"/>
    <col min="11529" max="11529" width="14.19921875" customWidth="1"/>
    <col min="11530" max="11531" width="13.59765625" customWidth="1"/>
    <col min="11532" max="11532" width="14" customWidth="1"/>
    <col min="11533" max="11780" width="9"/>
    <col min="11781" max="11781" width="5.69921875" customWidth="1"/>
    <col min="11782" max="11782" width="31.19921875" customWidth="1"/>
    <col min="11783" max="11783" width="16.3984375" customWidth="1"/>
    <col min="11784" max="11784" width="13.59765625" customWidth="1"/>
    <col min="11785" max="11785" width="14.19921875" customWidth="1"/>
    <col min="11786" max="11787" width="13.59765625" customWidth="1"/>
    <col min="11788" max="11788" width="14" customWidth="1"/>
    <col min="11789" max="12036" width="9"/>
    <col min="12037" max="12037" width="5.69921875" customWidth="1"/>
    <col min="12038" max="12038" width="31.19921875" customWidth="1"/>
    <col min="12039" max="12039" width="16.3984375" customWidth="1"/>
    <col min="12040" max="12040" width="13.59765625" customWidth="1"/>
    <col min="12041" max="12041" width="14.19921875" customWidth="1"/>
    <col min="12042" max="12043" width="13.59765625" customWidth="1"/>
    <col min="12044" max="12044" width="14" customWidth="1"/>
    <col min="12045" max="12292" width="9"/>
    <col min="12293" max="12293" width="5.69921875" customWidth="1"/>
    <col min="12294" max="12294" width="31.19921875" customWidth="1"/>
    <col min="12295" max="12295" width="16.3984375" customWidth="1"/>
    <col min="12296" max="12296" width="13.59765625" customWidth="1"/>
    <col min="12297" max="12297" width="14.19921875" customWidth="1"/>
    <col min="12298" max="12299" width="13.59765625" customWidth="1"/>
    <col min="12300" max="12300" width="14" customWidth="1"/>
    <col min="12301" max="12548" width="9"/>
    <col min="12549" max="12549" width="5.69921875" customWidth="1"/>
    <col min="12550" max="12550" width="31.19921875" customWidth="1"/>
    <col min="12551" max="12551" width="16.3984375" customWidth="1"/>
    <col min="12552" max="12552" width="13.59765625" customWidth="1"/>
    <col min="12553" max="12553" width="14.19921875" customWidth="1"/>
    <col min="12554" max="12555" width="13.59765625" customWidth="1"/>
    <col min="12556" max="12556" width="14" customWidth="1"/>
    <col min="12557" max="12804" width="9"/>
    <col min="12805" max="12805" width="5.69921875" customWidth="1"/>
    <col min="12806" max="12806" width="31.19921875" customWidth="1"/>
    <col min="12807" max="12807" width="16.3984375" customWidth="1"/>
    <col min="12808" max="12808" width="13.59765625" customWidth="1"/>
    <col min="12809" max="12809" width="14.19921875" customWidth="1"/>
    <col min="12810" max="12811" width="13.59765625" customWidth="1"/>
    <col min="12812" max="12812" width="14" customWidth="1"/>
    <col min="12813" max="13060" width="9"/>
    <col min="13061" max="13061" width="5.69921875" customWidth="1"/>
    <col min="13062" max="13062" width="31.19921875" customWidth="1"/>
    <col min="13063" max="13063" width="16.3984375" customWidth="1"/>
    <col min="13064" max="13064" width="13.59765625" customWidth="1"/>
    <col min="13065" max="13065" width="14.19921875" customWidth="1"/>
    <col min="13066" max="13067" width="13.59765625" customWidth="1"/>
    <col min="13068" max="13068" width="14" customWidth="1"/>
    <col min="13069" max="13316" width="9"/>
    <col min="13317" max="13317" width="5.69921875" customWidth="1"/>
    <col min="13318" max="13318" width="31.19921875" customWidth="1"/>
    <col min="13319" max="13319" width="16.3984375" customWidth="1"/>
    <col min="13320" max="13320" width="13.59765625" customWidth="1"/>
    <col min="13321" max="13321" width="14.19921875" customWidth="1"/>
    <col min="13322" max="13323" width="13.59765625" customWidth="1"/>
    <col min="13324" max="13324" width="14" customWidth="1"/>
    <col min="13325" max="13572" width="9"/>
    <col min="13573" max="13573" width="5.69921875" customWidth="1"/>
    <col min="13574" max="13574" width="31.19921875" customWidth="1"/>
    <col min="13575" max="13575" width="16.3984375" customWidth="1"/>
    <col min="13576" max="13576" width="13.59765625" customWidth="1"/>
    <col min="13577" max="13577" width="14.19921875" customWidth="1"/>
    <col min="13578" max="13579" width="13.59765625" customWidth="1"/>
    <col min="13580" max="13580" width="14" customWidth="1"/>
    <col min="13581" max="13828" width="9"/>
    <col min="13829" max="13829" width="5.69921875" customWidth="1"/>
    <col min="13830" max="13830" width="31.19921875" customWidth="1"/>
    <col min="13831" max="13831" width="16.3984375" customWidth="1"/>
    <col min="13832" max="13832" width="13.59765625" customWidth="1"/>
    <col min="13833" max="13833" width="14.19921875" customWidth="1"/>
    <col min="13834" max="13835" width="13.59765625" customWidth="1"/>
    <col min="13836" max="13836" width="14" customWidth="1"/>
    <col min="13837" max="14084" width="9"/>
    <col min="14085" max="14085" width="5.69921875" customWidth="1"/>
    <col min="14086" max="14086" width="31.19921875" customWidth="1"/>
    <col min="14087" max="14087" width="16.3984375" customWidth="1"/>
    <col min="14088" max="14088" width="13.59765625" customWidth="1"/>
    <col min="14089" max="14089" width="14.19921875" customWidth="1"/>
    <col min="14090" max="14091" width="13.59765625" customWidth="1"/>
    <col min="14092" max="14092" width="14" customWidth="1"/>
    <col min="14093" max="14340" width="9"/>
    <col min="14341" max="14341" width="5.69921875" customWidth="1"/>
    <col min="14342" max="14342" width="31.19921875" customWidth="1"/>
    <col min="14343" max="14343" width="16.3984375" customWidth="1"/>
    <col min="14344" max="14344" width="13.59765625" customWidth="1"/>
    <col min="14345" max="14345" width="14.19921875" customWidth="1"/>
    <col min="14346" max="14347" width="13.59765625" customWidth="1"/>
    <col min="14348" max="14348" width="14" customWidth="1"/>
    <col min="14349" max="14596" width="9"/>
    <col min="14597" max="14597" width="5.69921875" customWidth="1"/>
    <col min="14598" max="14598" width="31.19921875" customWidth="1"/>
    <col min="14599" max="14599" width="16.3984375" customWidth="1"/>
    <col min="14600" max="14600" width="13.59765625" customWidth="1"/>
    <col min="14601" max="14601" width="14.19921875" customWidth="1"/>
    <col min="14602" max="14603" width="13.59765625" customWidth="1"/>
    <col min="14604" max="14604" width="14" customWidth="1"/>
    <col min="14605" max="14852" width="9"/>
    <col min="14853" max="14853" width="5.69921875" customWidth="1"/>
    <col min="14854" max="14854" width="31.19921875" customWidth="1"/>
    <col min="14855" max="14855" width="16.3984375" customWidth="1"/>
    <col min="14856" max="14856" width="13.59765625" customWidth="1"/>
    <col min="14857" max="14857" width="14.19921875" customWidth="1"/>
    <col min="14858" max="14859" width="13.59765625" customWidth="1"/>
    <col min="14860" max="14860" width="14" customWidth="1"/>
    <col min="14861" max="15108" width="9"/>
    <col min="15109" max="15109" width="5.69921875" customWidth="1"/>
    <col min="15110" max="15110" width="31.19921875" customWidth="1"/>
    <col min="15111" max="15111" width="16.3984375" customWidth="1"/>
    <col min="15112" max="15112" width="13.59765625" customWidth="1"/>
    <col min="15113" max="15113" width="14.19921875" customWidth="1"/>
    <col min="15114" max="15115" width="13.59765625" customWidth="1"/>
    <col min="15116" max="15116" width="14" customWidth="1"/>
    <col min="15117" max="15364" width="9"/>
    <col min="15365" max="15365" width="5.69921875" customWidth="1"/>
    <col min="15366" max="15366" width="31.19921875" customWidth="1"/>
    <col min="15367" max="15367" width="16.3984375" customWidth="1"/>
    <col min="15368" max="15368" width="13.59765625" customWidth="1"/>
    <col min="15369" max="15369" width="14.19921875" customWidth="1"/>
    <col min="15370" max="15371" width="13.59765625" customWidth="1"/>
    <col min="15372" max="15372" width="14" customWidth="1"/>
    <col min="15373" max="15620" width="9"/>
    <col min="15621" max="15621" width="5.69921875" customWidth="1"/>
    <col min="15622" max="15622" width="31.19921875" customWidth="1"/>
    <col min="15623" max="15623" width="16.3984375" customWidth="1"/>
    <col min="15624" max="15624" width="13.59765625" customWidth="1"/>
    <col min="15625" max="15625" width="14.19921875" customWidth="1"/>
    <col min="15626" max="15627" width="13.59765625" customWidth="1"/>
    <col min="15628" max="15628" width="14" customWidth="1"/>
    <col min="15629" max="15876" width="9"/>
    <col min="15877" max="15877" width="5.69921875" customWidth="1"/>
    <col min="15878" max="15878" width="31.19921875" customWidth="1"/>
    <col min="15879" max="15879" width="16.3984375" customWidth="1"/>
    <col min="15880" max="15880" width="13.59765625" customWidth="1"/>
    <col min="15881" max="15881" width="14.19921875" customWidth="1"/>
    <col min="15882" max="15883" width="13.59765625" customWidth="1"/>
    <col min="15884" max="15884" width="14" customWidth="1"/>
    <col min="15885" max="16132" width="9"/>
    <col min="16133" max="16133" width="5.69921875" customWidth="1"/>
    <col min="16134" max="16134" width="31.19921875" customWidth="1"/>
    <col min="16135" max="16135" width="16.3984375" customWidth="1"/>
    <col min="16136" max="16136" width="13.59765625" customWidth="1"/>
    <col min="16137" max="16137" width="14.19921875" customWidth="1"/>
    <col min="16138" max="16139" width="13.59765625" customWidth="1"/>
    <col min="16140" max="16140" width="14" customWidth="1"/>
    <col min="16141" max="16384" width="9"/>
  </cols>
  <sheetData>
    <row r="1" spans="1:16">
      <c r="H1" s="169" t="s">
        <v>354</v>
      </c>
      <c r="I1" s="169"/>
      <c r="J1" s="169"/>
      <c r="K1" s="169"/>
      <c r="L1" s="169"/>
      <c r="M1" s="169"/>
    </row>
    <row r="2" spans="1:16" ht="19.2" customHeight="1">
      <c r="A2" s="170" t="s">
        <v>377</v>
      </c>
      <c r="B2" s="170"/>
      <c r="C2" s="170"/>
      <c r="D2" s="170"/>
      <c r="E2" s="170"/>
      <c r="F2" s="170"/>
      <c r="G2" s="170"/>
      <c r="H2" s="170"/>
      <c r="I2" s="170"/>
      <c r="J2" s="170"/>
      <c r="K2" s="170"/>
      <c r="L2" s="170"/>
      <c r="M2" s="170"/>
      <c r="N2" s="170"/>
    </row>
    <row r="3" spans="1:16" ht="19.2" customHeight="1">
      <c r="A3" s="171" t="s">
        <v>393</v>
      </c>
      <c r="B3" s="171"/>
      <c r="C3" s="171"/>
      <c r="D3" s="171"/>
      <c r="E3" s="171"/>
      <c r="F3" s="171"/>
      <c r="G3" s="171"/>
      <c r="H3" s="171"/>
      <c r="I3" s="171"/>
      <c r="J3" s="171"/>
      <c r="K3" s="171"/>
      <c r="L3" s="171"/>
      <c r="M3" s="171"/>
      <c r="N3" s="171"/>
    </row>
    <row r="4" spans="1:16" ht="11.4" customHeight="1">
      <c r="I4" s="120"/>
      <c r="J4" s="120"/>
      <c r="K4" s="120"/>
      <c r="L4" s="120"/>
      <c r="M4" s="120"/>
      <c r="N4" s="120"/>
    </row>
    <row r="5" spans="1:16" ht="16.2" customHeight="1">
      <c r="A5" s="84"/>
      <c r="B5" s="121"/>
      <c r="C5" s="122"/>
      <c r="D5" s="123"/>
      <c r="E5" s="124"/>
      <c r="H5" s="168" t="s">
        <v>378</v>
      </c>
      <c r="I5" s="168"/>
      <c r="J5" s="168"/>
      <c r="K5" s="168"/>
      <c r="L5" s="168"/>
      <c r="M5" s="168"/>
      <c r="N5" s="168"/>
    </row>
    <row r="6" spans="1:16" ht="31.5" customHeight="1">
      <c r="A6" s="166" t="s">
        <v>2</v>
      </c>
      <c r="B6" s="166" t="s">
        <v>355</v>
      </c>
      <c r="C6" s="165" t="s">
        <v>356</v>
      </c>
      <c r="D6" s="165"/>
      <c r="E6" s="165"/>
      <c r="F6" s="165" t="s">
        <v>396</v>
      </c>
      <c r="G6" s="165"/>
      <c r="H6" s="165"/>
      <c r="I6" s="165" t="s">
        <v>380</v>
      </c>
      <c r="J6" s="165"/>
      <c r="K6" s="165"/>
      <c r="L6" s="166" t="s">
        <v>386</v>
      </c>
      <c r="M6" s="165" t="s">
        <v>397</v>
      </c>
      <c r="N6" s="165"/>
    </row>
    <row r="7" spans="1:16" ht="33" customHeight="1">
      <c r="A7" s="167"/>
      <c r="B7" s="167"/>
      <c r="C7" s="125" t="s">
        <v>357</v>
      </c>
      <c r="D7" s="125" t="s">
        <v>358</v>
      </c>
      <c r="E7" s="125" t="s">
        <v>359</v>
      </c>
      <c r="F7" s="125" t="s">
        <v>357</v>
      </c>
      <c r="G7" s="125" t="s">
        <v>392</v>
      </c>
      <c r="H7" s="125" t="s">
        <v>359</v>
      </c>
      <c r="I7" s="125" t="s">
        <v>357</v>
      </c>
      <c r="J7" s="125" t="s">
        <v>358</v>
      </c>
      <c r="K7" s="125" t="s">
        <v>359</v>
      </c>
      <c r="L7" s="167"/>
      <c r="M7" s="125" t="s">
        <v>358</v>
      </c>
      <c r="N7" s="125" t="s">
        <v>359</v>
      </c>
    </row>
    <row r="8" spans="1:16">
      <c r="A8" s="126" t="s">
        <v>19</v>
      </c>
      <c r="B8" s="126" t="s">
        <v>99</v>
      </c>
      <c r="C8" s="126" t="s">
        <v>10</v>
      </c>
      <c r="D8" s="126">
        <v>2</v>
      </c>
      <c r="E8" s="126">
        <v>3</v>
      </c>
      <c r="F8" s="126">
        <v>4</v>
      </c>
      <c r="G8" s="126">
        <v>5</v>
      </c>
      <c r="H8" s="126">
        <v>6</v>
      </c>
      <c r="I8" s="126"/>
      <c r="J8" s="126"/>
      <c r="K8" s="126"/>
      <c r="L8" s="126"/>
      <c r="M8" s="126" t="s">
        <v>360</v>
      </c>
      <c r="N8" s="126" t="s">
        <v>361</v>
      </c>
    </row>
    <row r="9" spans="1:16" ht="21" customHeight="1">
      <c r="A9" s="143" t="s">
        <v>0</v>
      </c>
      <c r="B9" s="144" t="s">
        <v>104</v>
      </c>
      <c r="C9" s="145">
        <f t="shared" ref="C9:L9" si="0">C10+C16+C31</f>
        <v>141475</v>
      </c>
      <c r="D9" s="145">
        <f t="shared" si="0"/>
        <v>1000</v>
      </c>
      <c r="E9" s="145">
        <f t="shared" si="0"/>
        <v>140475</v>
      </c>
      <c r="F9" s="145">
        <f t="shared" si="0"/>
        <v>70941.131575000007</v>
      </c>
      <c r="G9" s="145">
        <f t="shared" si="0"/>
        <v>12617.855</v>
      </c>
      <c r="H9" s="145">
        <f t="shared" si="0"/>
        <v>58323.276574999996</v>
      </c>
      <c r="I9" s="145">
        <f t="shared" si="0"/>
        <v>82583.323425000024</v>
      </c>
      <c r="J9" s="145">
        <f t="shared" si="0"/>
        <v>0</v>
      </c>
      <c r="K9" s="145">
        <f t="shared" si="0"/>
        <v>82583.323425000024</v>
      </c>
      <c r="L9" s="145">
        <f t="shared" si="0"/>
        <v>148447.772</v>
      </c>
      <c r="M9" s="71">
        <f>G9/D9</f>
        <v>12.617854999999999</v>
      </c>
      <c r="N9" s="71">
        <f>H9/E9</f>
        <v>0.41518616533190955</v>
      </c>
      <c r="P9">
        <f>F9/C9</f>
        <v>0.50143934670436474</v>
      </c>
    </row>
    <row r="10" spans="1:16" s="129" customFormat="1" ht="24" customHeight="1">
      <c r="A10" s="127">
        <v>1</v>
      </c>
      <c r="B10" s="128" t="s">
        <v>390</v>
      </c>
      <c r="C10" s="72">
        <f>D10</f>
        <v>1000</v>
      </c>
      <c r="D10" s="72">
        <v>1000</v>
      </c>
      <c r="E10" s="72"/>
      <c r="F10" s="72">
        <f>G10</f>
        <v>12617.855</v>
      </c>
      <c r="G10" s="72">
        <v>12617.855</v>
      </c>
      <c r="H10" s="72">
        <f>SUM(H11:H15)</f>
        <v>0</v>
      </c>
      <c r="I10" s="72">
        <f>SUM(I11:I15)</f>
        <v>0</v>
      </c>
      <c r="J10" s="72">
        <f>SUM(J11:J15)</f>
        <v>0</v>
      </c>
      <c r="K10" s="72">
        <f>SUM(K11:K15)</f>
        <v>0</v>
      </c>
      <c r="L10" s="72">
        <f>SUM(L11:L15)</f>
        <v>7541.1719999999996</v>
      </c>
      <c r="M10" s="73">
        <f>G10/D10</f>
        <v>12.617854999999999</v>
      </c>
      <c r="N10" s="73"/>
    </row>
    <row r="11" spans="1:16" s="129" customFormat="1" ht="21.75" hidden="1" customHeight="1">
      <c r="A11" s="130"/>
      <c r="B11" s="131" t="s">
        <v>382</v>
      </c>
      <c r="C11" s="74"/>
      <c r="D11" s="132"/>
      <c r="E11" s="74"/>
      <c r="F11" s="75">
        <f>G11+H11</f>
        <v>1179.3710000000001</v>
      </c>
      <c r="G11" s="75">
        <v>1179.3710000000001</v>
      </c>
      <c r="H11" s="74"/>
      <c r="I11" s="74"/>
      <c r="J11" s="74"/>
      <c r="K11" s="74"/>
      <c r="L11" s="75">
        <f>F11+I11</f>
        <v>1179.3710000000001</v>
      </c>
      <c r="M11" s="76"/>
      <c r="N11" s="76"/>
    </row>
    <row r="12" spans="1:16" s="129" customFormat="1" ht="21.75" hidden="1" customHeight="1">
      <c r="A12" s="130"/>
      <c r="B12" s="131" t="s">
        <v>383</v>
      </c>
      <c r="C12" s="74"/>
      <c r="D12" s="132"/>
      <c r="E12" s="74"/>
      <c r="F12" s="75">
        <f t="shared" ref="F12:F15" si="1">G12+H12</f>
        <v>2340.627</v>
      </c>
      <c r="G12" s="75">
        <v>2340.627</v>
      </c>
      <c r="H12" s="74"/>
      <c r="I12" s="74"/>
      <c r="J12" s="74"/>
      <c r="K12" s="74"/>
      <c r="L12" s="75">
        <f t="shared" ref="L12:L15" si="2">F12+I12</f>
        <v>2340.627</v>
      </c>
      <c r="M12" s="76"/>
      <c r="N12" s="76"/>
    </row>
    <row r="13" spans="1:16" s="129" customFormat="1" ht="21.75" hidden="1" customHeight="1">
      <c r="A13" s="130"/>
      <c r="B13" s="131" t="s">
        <v>384</v>
      </c>
      <c r="C13" s="74"/>
      <c r="D13" s="132"/>
      <c r="E13" s="74"/>
      <c r="F13" s="75">
        <f t="shared" si="1"/>
        <v>952.73299999999995</v>
      </c>
      <c r="G13" s="75">
        <v>952.73299999999995</v>
      </c>
      <c r="H13" s="74"/>
      <c r="I13" s="74"/>
      <c r="J13" s="74"/>
      <c r="K13" s="74"/>
      <c r="L13" s="75">
        <f t="shared" si="2"/>
        <v>952.73299999999995</v>
      </c>
      <c r="M13" s="76"/>
      <c r="N13" s="76"/>
    </row>
    <row r="14" spans="1:16" s="129" customFormat="1" ht="21.75" hidden="1" customHeight="1">
      <c r="A14" s="130"/>
      <c r="B14" s="131" t="s">
        <v>385</v>
      </c>
      <c r="C14" s="74"/>
      <c r="D14" s="132"/>
      <c r="E14" s="74"/>
      <c r="F14" s="75">
        <f t="shared" si="1"/>
        <v>1863.598</v>
      </c>
      <c r="G14" s="75">
        <v>1863.598</v>
      </c>
      <c r="H14" s="74"/>
      <c r="I14" s="74"/>
      <c r="J14" s="74"/>
      <c r="K14" s="74"/>
      <c r="L14" s="75">
        <f t="shared" si="2"/>
        <v>1863.598</v>
      </c>
      <c r="M14" s="76"/>
      <c r="N14" s="76"/>
    </row>
    <row r="15" spans="1:16" s="129" customFormat="1" ht="21.75" hidden="1" customHeight="1">
      <c r="A15" s="130"/>
      <c r="B15" s="131" t="s">
        <v>381</v>
      </c>
      <c r="C15" s="74"/>
      <c r="D15" s="132"/>
      <c r="E15" s="74"/>
      <c r="F15" s="75">
        <f t="shared" si="1"/>
        <v>1204.8430000000001</v>
      </c>
      <c r="G15" s="75">
        <v>1204.8430000000001</v>
      </c>
      <c r="H15" s="74"/>
      <c r="I15" s="74"/>
      <c r="J15" s="74"/>
      <c r="K15" s="74"/>
      <c r="L15" s="75">
        <f t="shared" si="2"/>
        <v>1204.8430000000001</v>
      </c>
      <c r="M15" s="76"/>
      <c r="N15" s="76"/>
    </row>
    <row r="16" spans="1:16" s="129" customFormat="1" ht="24" customHeight="1">
      <c r="A16" s="130">
        <v>2</v>
      </c>
      <c r="B16" s="133" t="s">
        <v>379</v>
      </c>
      <c r="C16" s="74">
        <f>SUM(C17:C30)</f>
        <v>137701</v>
      </c>
      <c r="D16" s="74">
        <f t="shared" ref="D16:E16" si="3">SUM(D17:D30)</f>
        <v>0</v>
      </c>
      <c r="E16" s="74">
        <f t="shared" si="3"/>
        <v>137701</v>
      </c>
      <c r="F16" s="74">
        <f t="shared" ref="F16" si="4">SUM(F17:F30)</f>
        <v>57891.676574999998</v>
      </c>
      <c r="G16" s="74">
        <f t="shared" ref="G16" si="5">SUM(G17:G30)</f>
        <v>0</v>
      </c>
      <c r="H16" s="74">
        <f t="shared" ref="H16" si="6">SUM(H17:H30)</f>
        <v>57891.676574999998</v>
      </c>
      <c r="I16" s="74">
        <f t="shared" ref="I16" si="7">SUM(I17:I30)</f>
        <v>79809.323425000024</v>
      </c>
      <c r="J16" s="74">
        <f t="shared" ref="J16" si="8">SUM(J17:J30)</f>
        <v>0</v>
      </c>
      <c r="K16" s="74">
        <f t="shared" ref="K16:L16" si="9">SUM(K17:K30)</f>
        <v>79809.323425000024</v>
      </c>
      <c r="L16" s="74">
        <f t="shared" si="9"/>
        <v>137701</v>
      </c>
      <c r="M16" s="76"/>
      <c r="N16" s="76">
        <f>H16/E16</f>
        <v>0.420415803625246</v>
      </c>
      <c r="P16" s="134"/>
    </row>
    <row r="17" spans="1:17" s="129" customFormat="1" ht="24" customHeight="1">
      <c r="A17" s="135"/>
      <c r="B17" s="136" t="s">
        <v>362</v>
      </c>
      <c r="C17" s="75">
        <f>D17+E17</f>
        <v>63100</v>
      </c>
      <c r="D17" s="75"/>
      <c r="E17" s="75">
        <v>63100</v>
      </c>
      <c r="F17" s="75">
        <f>G17+H17</f>
        <v>25032.856620999999</v>
      </c>
      <c r="G17" s="75"/>
      <c r="H17" s="75">
        <v>25032.856620999999</v>
      </c>
      <c r="I17" s="75">
        <f>K17</f>
        <v>38067.143379000001</v>
      </c>
      <c r="J17" s="75"/>
      <c r="K17" s="75">
        <f>E17-H17</f>
        <v>38067.143379000001</v>
      </c>
      <c r="L17" s="75">
        <f>F17+I17</f>
        <v>63100</v>
      </c>
      <c r="M17" s="77"/>
      <c r="N17" s="77">
        <f t="shared" ref="N17:N31" si="10">H17/E17</f>
        <v>0.39671722061806652</v>
      </c>
      <c r="P17" s="134"/>
    </row>
    <row r="18" spans="1:17" s="138" customFormat="1" ht="30.6" customHeight="1">
      <c r="A18" s="137"/>
      <c r="B18" s="136" t="s">
        <v>363</v>
      </c>
      <c r="C18" s="75">
        <f t="shared" ref="C18:C31" si="11">D18+E18</f>
        <v>390</v>
      </c>
      <c r="D18" s="78"/>
      <c r="E18" s="78">
        <v>390</v>
      </c>
      <c r="F18" s="78">
        <f t="shared" ref="F18:F31" si="12">G18+H18</f>
        <v>117</v>
      </c>
      <c r="G18" s="78"/>
      <c r="H18" s="78">
        <v>117</v>
      </c>
      <c r="I18" s="75">
        <f t="shared" ref="I18:I30" si="13">K18</f>
        <v>273</v>
      </c>
      <c r="J18" s="78"/>
      <c r="K18" s="75">
        <f t="shared" ref="K18:K30" si="14">E18-H18</f>
        <v>273</v>
      </c>
      <c r="L18" s="75">
        <f t="shared" ref="L18:L30" si="15">F18+I18</f>
        <v>390</v>
      </c>
      <c r="M18" s="77"/>
      <c r="N18" s="77">
        <f t="shared" si="10"/>
        <v>0.3</v>
      </c>
      <c r="P18" s="134"/>
    </row>
    <row r="19" spans="1:17" s="138" customFormat="1" ht="24" customHeight="1">
      <c r="A19" s="137"/>
      <c r="B19" s="136" t="s">
        <v>364</v>
      </c>
      <c r="C19" s="75">
        <f t="shared" si="11"/>
        <v>2535</v>
      </c>
      <c r="D19" s="78"/>
      <c r="E19" s="78">
        <v>2535</v>
      </c>
      <c r="F19" s="78">
        <f t="shared" si="12"/>
        <v>1000.797682</v>
      </c>
      <c r="G19" s="78"/>
      <c r="H19" s="78">
        <v>1000.797682</v>
      </c>
      <c r="I19" s="75">
        <f t="shared" si="13"/>
        <v>1534.2023180000001</v>
      </c>
      <c r="J19" s="78"/>
      <c r="K19" s="75">
        <f t="shared" si="14"/>
        <v>1534.2023180000001</v>
      </c>
      <c r="L19" s="75">
        <f t="shared" si="15"/>
        <v>2535</v>
      </c>
      <c r="M19" s="77"/>
      <c r="N19" s="77">
        <f t="shared" si="10"/>
        <v>0.39479198500986196</v>
      </c>
      <c r="P19" s="134"/>
    </row>
    <row r="20" spans="1:17" s="138" customFormat="1" ht="24" customHeight="1">
      <c r="A20" s="137"/>
      <c r="B20" s="136" t="s">
        <v>365</v>
      </c>
      <c r="C20" s="75">
        <f t="shared" si="11"/>
        <v>1548</v>
      </c>
      <c r="D20" s="78"/>
      <c r="E20" s="78">
        <v>1548</v>
      </c>
      <c r="F20" s="78">
        <f t="shared" si="12"/>
        <v>634.97244000000001</v>
      </c>
      <c r="G20" s="78"/>
      <c r="H20" s="78">
        <v>634.97244000000001</v>
      </c>
      <c r="I20" s="75">
        <f t="shared" si="13"/>
        <v>913.02755999999999</v>
      </c>
      <c r="J20" s="78"/>
      <c r="K20" s="75">
        <f t="shared" si="14"/>
        <v>913.02755999999999</v>
      </c>
      <c r="L20" s="75">
        <f t="shared" si="15"/>
        <v>1548</v>
      </c>
      <c r="M20" s="77"/>
      <c r="N20" s="77">
        <f t="shared" si="10"/>
        <v>0.41018891472868219</v>
      </c>
      <c r="P20" s="134"/>
    </row>
    <row r="21" spans="1:17" s="138" customFormat="1" ht="24" customHeight="1">
      <c r="A21" s="137"/>
      <c r="B21" s="136" t="s">
        <v>366</v>
      </c>
      <c r="C21" s="75">
        <f t="shared" si="11"/>
        <v>300</v>
      </c>
      <c r="D21" s="78"/>
      <c r="E21" s="78">
        <v>300</v>
      </c>
      <c r="F21" s="78">
        <f t="shared" si="12"/>
        <v>158.54400000000001</v>
      </c>
      <c r="G21" s="78"/>
      <c r="H21" s="78">
        <v>158.54400000000001</v>
      </c>
      <c r="I21" s="75">
        <f t="shared" si="13"/>
        <v>141.45599999999999</v>
      </c>
      <c r="J21" s="78"/>
      <c r="K21" s="75">
        <f t="shared" si="14"/>
        <v>141.45599999999999</v>
      </c>
      <c r="L21" s="75">
        <f t="shared" si="15"/>
        <v>300</v>
      </c>
      <c r="M21" s="77"/>
      <c r="N21" s="77">
        <f t="shared" si="10"/>
        <v>0.52848000000000006</v>
      </c>
      <c r="P21" s="134"/>
    </row>
    <row r="22" spans="1:17" s="138" customFormat="1" ht="24" customHeight="1">
      <c r="A22" s="137"/>
      <c r="B22" s="136" t="s">
        <v>367</v>
      </c>
      <c r="C22" s="75">
        <f t="shared" si="11"/>
        <v>355</v>
      </c>
      <c r="D22" s="78"/>
      <c r="E22" s="78">
        <v>355</v>
      </c>
      <c r="F22" s="78">
        <f t="shared" si="12"/>
        <v>152.801534</v>
      </c>
      <c r="G22" s="78"/>
      <c r="H22" s="78">
        <v>152.801534</v>
      </c>
      <c r="I22" s="75">
        <f t="shared" si="13"/>
        <v>202.198466</v>
      </c>
      <c r="J22" s="78"/>
      <c r="K22" s="75">
        <f t="shared" si="14"/>
        <v>202.198466</v>
      </c>
      <c r="L22" s="75">
        <f t="shared" si="15"/>
        <v>355</v>
      </c>
      <c r="M22" s="77"/>
      <c r="N22" s="77">
        <f t="shared" si="10"/>
        <v>0.43042685633802819</v>
      </c>
      <c r="P22" s="134"/>
    </row>
    <row r="23" spans="1:17" s="129" customFormat="1" ht="24" customHeight="1">
      <c r="A23" s="135"/>
      <c r="B23" s="136" t="s">
        <v>368</v>
      </c>
      <c r="C23" s="75">
        <f t="shared" si="11"/>
        <v>6050</v>
      </c>
      <c r="D23" s="78"/>
      <c r="E23" s="78">
        <v>6050</v>
      </c>
      <c r="F23" s="78">
        <f t="shared" si="12"/>
        <v>0</v>
      </c>
      <c r="G23" s="78"/>
      <c r="H23" s="78">
        <v>0</v>
      </c>
      <c r="I23" s="75">
        <f t="shared" si="13"/>
        <v>6050</v>
      </c>
      <c r="J23" s="78"/>
      <c r="K23" s="75">
        <f t="shared" si="14"/>
        <v>6050</v>
      </c>
      <c r="L23" s="75">
        <f t="shared" si="15"/>
        <v>6050</v>
      </c>
      <c r="M23" s="77"/>
      <c r="N23" s="77">
        <f t="shared" si="10"/>
        <v>0</v>
      </c>
      <c r="P23" s="134"/>
    </row>
    <row r="24" spans="1:17" s="138" customFormat="1" ht="24" customHeight="1">
      <c r="A24" s="137"/>
      <c r="B24" s="136" t="s">
        <v>369</v>
      </c>
      <c r="C24" s="75">
        <f t="shared" si="11"/>
        <v>9217</v>
      </c>
      <c r="D24" s="78"/>
      <c r="E24" s="78">
        <v>9217</v>
      </c>
      <c r="F24" s="78">
        <f t="shared" si="12"/>
        <v>378.5412</v>
      </c>
      <c r="G24" s="78"/>
      <c r="H24" s="78">
        <v>378.5412</v>
      </c>
      <c r="I24" s="75">
        <f t="shared" si="13"/>
        <v>8838.4588000000003</v>
      </c>
      <c r="J24" s="78"/>
      <c r="K24" s="75">
        <f t="shared" si="14"/>
        <v>8838.4588000000003</v>
      </c>
      <c r="L24" s="75">
        <f t="shared" si="15"/>
        <v>9217</v>
      </c>
      <c r="M24" s="77"/>
      <c r="N24" s="77">
        <f t="shared" si="10"/>
        <v>4.1069892589779756E-2</v>
      </c>
      <c r="P24" s="134"/>
    </row>
    <row r="25" spans="1:17" s="138" customFormat="1" ht="34.200000000000003" customHeight="1">
      <c r="A25" s="137"/>
      <c r="B25" s="136" t="s">
        <v>370</v>
      </c>
      <c r="C25" s="75">
        <f t="shared" si="11"/>
        <v>26121</v>
      </c>
      <c r="D25" s="78"/>
      <c r="E25" s="78">
        <v>26121</v>
      </c>
      <c r="F25" s="78">
        <f t="shared" si="12"/>
        <v>16047.953124999998</v>
      </c>
      <c r="G25" s="78"/>
      <c r="H25" s="78">
        <f>16479.553125-400-31.6</f>
        <v>16047.953124999998</v>
      </c>
      <c r="I25" s="75">
        <f t="shared" si="13"/>
        <v>10073.046875000002</v>
      </c>
      <c r="J25" s="78"/>
      <c r="K25" s="75">
        <f t="shared" si="14"/>
        <v>10073.046875000002</v>
      </c>
      <c r="L25" s="75">
        <f t="shared" si="15"/>
        <v>26121</v>
      </c>
      <c r="M25" s="77"/>
      <c r="N25" s="77">
        <f t="shared" si="10"/>
        <v>0.61436978389035635</v>
      </c>
      <c r="P25" s="134"/>
      <c r="Q25" s="139"/>
    </row>
    <row r="26" spans="1:17" s="138" customFormat="1" ht="24" customHeight="1">
      <c r="A26" s="137"/>
      <c r="B26" s="136" t="s">
        <v>371</v>
      </c>
      <c r="C26" s="75">
        <f t="shared" si="11"/>
        <v>22252</v>
      </c>
      <c r="D26" s="78"/>
      <c r="E26" s="78">
        <v>22252</v>
      </c>
      <c r="F26" s="78">
        <f t="shared" si="12"/>
        <v>11066.714867999999</v>
      </c>
      <c r="G26" s="78"/>
      <c r="H26" s="78">
        <v>11066.714867999999</v>
      </c>
      <c r="I26" s="75">
        <f t="shared" si="13"/>
        <v>11185.285132000001</v>
      </c>
      <c r="J26" s="78"/>
      <c r="K26" s="75">
        <f t="shared" si="14"/>
        <v>11185.285132000001</v>
      </c>
      <c r="L26" s="75">
        <f t="shared" si="15"/>
        <v>22252</v>
      </c>
      <c r="M26" s="77"/>
      <c r="N26" s="77">
        <f t="shared" si="10"/>
        <v>0.49733573916951279</v>
      </c>
      <c r="P26" s="134"/>
    </row>
    <row r="27" spans="1:17" s="138" customFormat="1" ht="24" customHeight="1">
      <c r="A27" s="137"/>
      <c r="B27" s="136" t="s">
        <v>372</v>
      </c>
      <c r="C27" s="75">
        <f t="shared" si="11"/>
        <v>3370</v>
      </c>
      <c r="D27" s="78"/>
      <c r="E27" s="79">
        <f>3040+330</f>
        <v>3370</v>
      </c>
      <c r="F27" s="78">
        <f t="shared" si="12"/>
        <v>2625.3071049999999</v>
      </c>
      <c r="G27" s="78"/>
      <c r="H27" s="78">
        <v>2625.3071049999999</v>
      </c>
      <c r="I27" s="75">
        <f t="shared" si="13"/>
        <v>744.69289500000014</v>
      </c>
      <c r="J27" s="78"/>
      <c r="K27" s="75">
        <f t="shared" si="14"/>
        <v>744.69289500000014</v>
      </c>
      <c r="L27" s="75">
        <f t="shared" si="15"/>
        <v>3370</v>
      </c>
      <c r="M27" s="77"/>
      <c r="N27" s="77">
        <f t="shared" si="10"/>
        <v>0.77902287982195839</v>
      </c>
      <c r="P27" s="134"/>
    </row>
    <row r="28" spans="1:17" s="138" customFormat="1" ht="24" customHeight="1">
      <c r="A28" s="137"/>
      <c r="B28" s="136" t="s">
        <v>373</v>
      </c>
      <c r="C28" s="75">
        <f t="shared" si="11"/>
        <v>1778</v>
      </c>
      <c r="D28" s="78"/>
      <c r="E28" s="79">
        <v>1778</v>
      </c>
      <c r="F28" s="78">
        <f t="shared" si="12"/>
        <v>676.18799999999999</v>
      </c>
      <c r="G28" s="78"/>
      <c r="H28" s="78">
        <v>676.18799999999999</v>
      </c>
      <c r="I28" s="75">
        <f t="shared" si="13"/>
        <v>1101.8119999999999</v>
      </c>
      <c r="J28" s="78"/>
      <c r="K28" s="75">
        <f t="shared" si="14"/>
        <v>1101.8119999999999</v>
      </c>
      <c r="L28" s="75">
        <f t="shared" si="15"/>
        <v>1778</v>
      </c>
      <c r="M28" s="77"/>
      <c r="N28" s="77">
        <f t="shared" si="10"/>
        <v>0.3803082114735658</v>
      </c>
      <c r="P28" s="134"/>
    </row>
    <row r="29" spans="1:17" s="138" customFormat="1" ht="24" hidden="1" customHeight="1">
      <c r="A29" s="137"/>
      <c r="B29" s="136" t="s">
        <v>374</v>
      </c>
      <c r="C29" s="75">
        <f t="shared" si="11"/>
        <v>0</v>
      </c>
      <c r="D29" s="78"/>
      <c r="E29" s="78"/>
      <c r="F29" s="78">
        <f t="shared" si="12"/>
        <v>0</v>
      </c>
      <c r="G29" s="78"/>
      <c r="H29" s="78"/>
      <c r="I29" s="75">
        <f t="shared" si="13"/>
        <v>0</v>
      </c>
      <c r="J29" s="78"/>
      <c r="K29" s="75">
        <f t="shared" si="14"/>
        <v>0</v>
      </c>
      <c r="L29" s="75">
        <f t="shared" si="15"/>
        <v>0</v>
      </c>
      <c r="M29" s="77"/>
      <c r="N29" s="77"/>
      <c r="P29" s="134">
        <f t="shared" ref="P29" si="16">C29-L29</f>
        <v>0</v>
      </c>
    </row>
    <row r="30" spans="1:17" s="138" customFormat="1" ht="24" customHeight="1">
      <c r="A30" s="137"/>
      <c r="B30" s="136" t="s">
        <v>375</v>
      </c>
      <c r="C30" s="75">
        <f t="shared" si="11"/>
        <v>685</v>
      </c>
      <c r="D30" s="78"/>
      <c r="E30" s="78">
        <v>685</v>
      </c>
      <c r="F30" s="78">
        <f t="shared" si="12"/>
        <v>0</v>
      </c>
      <c r="G30" s="78"/>
      <c r="H30" s="78"/>
      <c r="I30" s="75">
        <f t="shared" si="13"/>
        <v>685</v>
      </c>
      <c r="J30" s="78"/>
      <c r="K30" s="75">
        <f t="shared" si="14"/>
        <v>685</v>
      </c>
      <c r="L30" s="75">
        <f t="shared" si="15"/>
        <v>685</v>
      </c>
      <c r="M30" s="77"/>
      <c r="N30" s="77">
        <f t="shared" si="10"/>
        <v>0</v>
      </c>
    </row>
    <row r="31" spans="1:17" s="142" customFormat="1" ht="24" customHeight="1">
      <c r="A31" s="140">
        <v>3</v>
      </c>
      <c r="B31" s="141" t="s">
        <v>376</v>
      </c>
      <c r="C31" s="80">
        <f t="shared" si="11"/>
        <v>2774</v>
      </c>
      <c r="D31" s="80"/>
      <c r="E31" s="80">
        <v>2774</v>
      </c>
      <c r="F31" s="80">
        <f t="shared" si="12"/>
        <v>431.6</v>
      </c>
      <c r="G31" s="80"/>
      <c r="H31" s="80">
        <f>400+31.6</f>
        <v>431.6</v>
      </c>
      <c r="I31" s="80">
        <f>J31+K31</f>
        <v>2774</v>
      </c>
      <c r="J31" s="80"/>
      <c r="K31" s="80">
        <v>2774</v>
      </c>
      <c r="L31" s="80">
        <f>F31+I31</f>
        <v>3205.6</v>
      </c>
      <c r="M31" s="81"/>
      <c r="N31" s="81">
        <f t="shared" si="10"/>
        <v>0.15558759913482337</v>
      </c>
    </row>
    <row r="33" spans="2:2">
      <c r="B33" s="82" t="s">
        <v>391</v>
      </c>
    </row>
  </sheetData>
  <mergeCells count="11">
    <mergeCell ref="I6:K6"/>
    <mergeCell ref="L6:L7"/>
    <mergeCell ref="H1:M1"/>
    <mergeCell ref="A2:N2"/>
    <mergeCell ref="A3:N3"/>
    <mergeCell ref="A6:A7"/>
    <mergeCell ref="B6:B7"/>
    <mergeCell ref="C6:E6"/>
    <mergeCell ref="F6:H6"/>
    <mergeCell ref="M6:N6"/>
    <mergeCell ref="H5:N5"/>
  </mergeCells>
  <pageMargins left="0.31496062992125984" right="0.23622047244094491" top="0.6" bottom="0.35433070866141736" header="0.31496062992125984" footer="0.31496062992125984"/>
  <pageSetup paperSize="9" scale="9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04"/>
  <sheetViews>
    <sheetView view="pageBreakPreview" topLeftCell="A4" zoomScaleNormal="100" zoomScaleSheetLayoutView="100" workbookViewId="0">
      <pane xSplit="16" ySplit="9" topLeftCell="Q13" activePane="bottomRight" state="frozen"/>
      <selection activeCell="A4" sqref="A4"/>
      <selection pane="topRight" activeCell="Q4" sqref="Q4"/>
      <selection pane="bottomLeft" activeCell="A13" sqref="A13"/>
      <selection pane="bottomRight" activeCell="A53" sqref="A53:XFD53"/>
    </sheetView>
  </sheetViews>
  <sheetFormatPr defaultColWidth="8.69921875" defaultRowHeight="14.4"/>
  <cols>
    <col min="1" max="1" width="5.69921875" style="51" customWidth="1"/>
    <col min="2" max="2" width="11.69921875" style="51" customWidth="1"/>
    <col min="3" max="3" width="19.3984375" style="51" customWidth="1"/>
    <col min="4" max="4" width="4.59765625" style="51" hidden="1" customWidth="1"/>
    <col min="5" max="5" width="10" style="51" hidden="1" customWidth="1"/>
    <col min="6" max="6" width="14.69921875" style="51" hidden="1" customWidth="1"/>
    <col min="7" max="7" width="13.5" style="51" hidden="1" customWidth="1"/>
    <col min="8" max="8" width="7.59765625" style="51" hidden="1" customWidth="1"/>
    <col min="9" max="9" width="6.5" style="51" hidden="1" customWidth="1"/>
    <col min="10" max="10" width="10.19921875" style="51" hidden="1" customWidth="1"/>
    <col min="11" max="11" width="3.5" style="51" hidden="1" customWidth="1"/>
    <col min="12" max="12" width="13.59765625" style="51" hidden="1" customWidth="1"/>
    <col min="13" max="13" width="12.69921875" style="51" customWidth="1"/>
    <col min="14" max="14" width="13" style="51" customWidth="1"/>
    <col min="15" max="15" width="12.69921875" style="51" customWidth="1"/>
    <col min="16" max="16" width="5.09765625" style="51" hidden="1" customWidth="1"/>
    <col min="17" max="17" width="1.8984375" style="51" customWidth="1"/>
    <col min="18" max="18" width="10.69921875" style="51" customWidth="1"/>
    <col min="19" max="19" width="11" style="51" hidden="1" customWidth="1"/>
    <col min="20" max="20" width="11.8984375" style="51" customWidth="1"/>
    <col min="21" max="21" width="1.19921875" style="51" customWidth="1"/>
    <col min="22" max="22" width="0" style="51" hidden="1" customWidth="1"/>
    <col min="23" max="23" width="8.69921875" style="57"/>
    <col min="24" max="16384" width="8.69921875" style="51"/>
  </cols>
  <sheetData>
    <row r="1" spans="1:21" ht="3.9" customHeight="1"/>
    <row r="2" spans="1:21">
      <c r="R2" s="179" t="s">
        <v>330</v>
      </c>
      <c r="S2" s="180"/>
      <c r="T2" s="180"/>
    </row>
    <row r="3" spans="1:21">
      <c r="A3" s="181" t="s">
        <v>337</v>
      </c>
      <c r="B3" s="180"/>
      <c r="C3" s="180"/>
      <c r="D3" s="180"/>
      <c r="R3" s="180"/>
      <c r="S3" s="180"/>
      <c r="T3" s="180"/>
    </row>
    <row r="4" spans="1:21">
      <c r="R4" s="180"/>
      <c r="S4" s="180"/>
      <c r="T4" s="180"/>
    </row>
    <row r="5" spans="1:21" ht="1.2" customHeight="1"/>
    <row r="6" spans="1:21" ht="66.900000000000006" customHeight="1">
      <c r="A6" s="182" t="s">
        <v>346</v>
      </c>
      <c r="B6" s="180"/>
      <c r="C6" s="180"/>
      <c r="D6" s="180"/>
      <c r="E6" s="180"/>
      <c r="F6" s="180"/>
      <c r="G6" s="180"/>
      <c r="H6" s="180"/>
      <c r="I6" s="180"/>
      <c r="J6" s="180"/>
      <c r="K6" s="180"/>
      <c r="L6" s="180"/>
      <c r="M6" s="180"/>
      <c r="N6" s="180"/>
      <c r="O6" s="180"/>
      <c r="P6" s="180"/>
      <c r="Q6" s="180"/>
      <c r="R6" s="180"/>
      <c r="S6" s="180"/>
      <c r="T6" s="180"/>
    </row>
    <row r="7" spans="1:21" ht="5.0999999999999996" customHeight="1"/>
    <row r="8" spans="1:21" ht="18" customHeight="1">
      <c r="A8" s="183" t="s">
        <v>332</v>
      </c>
      <c r="B8" s="180"/>
      <c r="C8" s="180"/>
      <c r="D8" s="180"/>
      <c r="E8" s="180"/>
      <c r="F8" s="180"/>
      <c r="G8" s="180"/>
      <c r="H8" s="180"/>
      <c r="I8" s="180"/>
      <c r="J8" s="180"/>
      <c r="K8" s="180"/>
      <c r="L8" s="180"/>
      <c r="M8" s="180"/>
      <c r="N8" s="180"/>
      <c r="O8" s="180"/>
      <c r="P8" s="180"/>
      <c r="Q8" s="180"/>
      <c r="R8" s="180"/>
      <c r="S8" s="180"/>
      <c r="T8" s="180"/>
    </row>
    <row r="9" spans="1:21" ht="9" customHeight="1"/>
    <row r="10" spans="1:21">
      <c r="A10" s="53" t="s">
        <v>4</v>
      </c>
      <c r="B10" s="174" t="s">
        <v>4</v>
      </c>
      <c r="C10" s="175"/>
      <c r="D10" s="184" t="s">
        <v>5</v>
      </c>
      <c r="E10" s="185"/>
      <c r="F10" s="185"/>
      <c r="G10" s="185"/>
      <c r="H10" s="185"/>
      <c r="I10" s="185"/>
      <c r="J10" s="185"/>
      <c r="K10" s="185"/>
      <c r="L10" s="186"/>
      <c r="M10" s="184" t="s">
        <v>347</v>
      </c>
      <c r="N10" s="185"/>
      <c r="O10" s="185"/>
      <c r="P10" s="185"/>
      <c r="Q10" s="185"/>
      <c r="R10" s="185"/>
      <c r="S10" s="185"/>
      <c r="T10" s="185"/>
      <c r="U10" s="186"/>
    </row>
    <row r="11" spans="1:21">
      <c r="A11" s="52" t="s">
        <v>2</v>
      </c>
      <c r="B11" s="172" t="s">
        <v>3</v>
      </c>
      <c r="C11" s="173"/>
      <c r="D11" s="174" t="s">
        <v>6</v>
      </c>
      <c r="E11" s="175"/>
      <c r="F11" s="53" t="s">
        <v>7</v>
      </c>
      <c r="G11" s="53" t="s">
        <v>8</v>
      </c>
      <c r="H11" s="176" t="s">
        <v>9</v>
      </c>
      <c r="I11" s="177"/>
      <c r="J11" s="177"/>
      <c r="K11" s="177"/>
      <c r="L11" s="178"/>
      <c r="M11" s="53" t="s">
        <v>6</v>
      </c>
      <c r="N11" s="53" t="s">
        <v>7</v>
      </c>
      <c r="O11" s="53" t="s">
        <v>8</v>
      </c>
      <c r="P11" s="176" t="s">
        <v>9</v>
      </c>
      <c r="Q11" s="177"/>
      <c r="R11" s="177"/>
      <c r="S11" s="177"/>
      <c r="T11" s="177"/>
      <c r="U11" s="178"/>
    </row>
    <row r="12" spans="1:21">
      <c r="A12" s="54" t="s">
        <v>4</v>
      </c>
      <c r="B12" s="176" t="s">
        <v>4</v>
      </c>
      <c r="C12" s="178"/>
      <c r="D12" s="176" t="s">
        <v>4</v>
      </c>
      <c r="E12" s="178"/>
      <c r="F12" s="54" t="s">
        <v>4</v>
      </c>
      <c r="G12" s="54" t="s">
        <v>4</v>
      </c>
      <c r="H12" s="176" t="s">
        <v>177</v>
      </c>
      <c r="I12" s="178"/>
      <c r="J12" s="176" t="s">
        <v>178</v>
      </c>
      <c r="K12" s="178"/>
      <c r="L12" s="54" t="s">
        <v>179</v>
      </c>
      <c r="M12" s="54" t="s">
        <v>4</v>
      </c>
      <c r="N12" s="54" t="s">
        <v>4</v>
      </c>
      <c r="O12" s="54" t="s">
        <v>4</v>
      </c>
      <c r="P12" s="176" t="s">
        <v>177</v>
      </c>
      <c r="Q12" s="177"/>
      <c r="R12" s="178"/>
      <c r="S12" s="54" t="s">
        <v>178</v>
      </c>
      <c r="T12" s="176" t="s">
        <v>179</v>
      </c>
      <c r="U12" s="178"/>
    </row>
    <row r="13" spans="1:21">
      <c r="A13" s="58"/>
      <c r="B13" s="192" t="s">
        <v>104</v>
      </c>
      <c r="C13" s="188"/>
      <c r="D13" s="187">
        <v>305040819415</v>
      </c>
      <c r="E13" s="188"/>
      <c r="F13" s="59">
        <v>38387761022</v>
      </c>
      <c r="G13" s="59">
        <v>266653058393</v>
      </c>
      <c r="H13" s="187">
        <v>178715168048</v>
      </c>
      <c r="I13" s="188"/>
      <c r="J13" s="187">
        <v>0</v>
      </c>
      <c r="K13" s="188"/>
      <c r="L13" s="59">
        <v>87937890345</v>
      </c>
      <c r="M13" s="59">
        <v>305040819415</v>
      </c>
      <c r="N13" s="59">
        <v>38387761022</v>
      </c>
      <c r="O13" s="59">
        <v>266653058393</v>
      </c>
      <c r="P13" s="187">
        <v>178715168048</v>
      </c>
      <c r="Q13" s="191"/>
      <c r="R13" s="188"/>
      <c r="S13" s="59">
        <v>0</v>
      </c>
      <c r="T13" s="187">
        <v>87937890345</v>
      </c>
      <c r="U13" s="188"/>
    </row>
    <row r="14" spans="1:21" ht="15" customHeight="1">
      <c r="A14" s="58"/>
      <c r="B14" s="192" t="s">
        <v>180</v>
      </c>
      <c r="C14" s="188"/>
      <c r="D14" s="187">
        <v>231669156233</v>
      </c>
      <c r="E14" s="188"/>
      <c r="F14" s="59">
        <v>-34983902160</v>
      </c>
      <c r="G14" s="59">
        <v>266653058393</v>
      </c>
      <c r="H14" s="187">
        <v>178715168048</v>
      </c>
      <c r="I14" s="188"/>
      <c r="J14" s="187">
        <v>0</v>
      </c>
      <c r="K14" s="188"/>
      <c r="L14" s="59">
        <v>87937890345</v>
      </c>
      <c r="M14" s="59">
        <v>231669156233</v>
      </c>
      <c r="N14" s="59">
        <v>-34983902160</v>
      </c>
      <c r="O14" s="59">
        <v>266653058393</v>
      </c>
      <c r="P14" s="187">
        <v>178715168048</v>
      </c>
      <c r="Q14" s="191"/>
      <c r="R14" s="188"/>
      <c r="S14" s="59">
        <v>0</v>
      </c>
      <c r="T14" s="187">
        <v>87937890345</v>
      </c>
      <c r="U14" s="188"/>
    </row>
    <row r="15" spans="1:21" ht="15" customHeight="1">
      <c r="A15" s="58" t="s">
        <v>19</v>
      </c>
      <c r="B15" s="192" t="s">
        <v>181</v>
      </c>
      <c r="C15" s="188"/>
      <c r="D15" s="187">
        <v>234370556439</v>
      </c>
      <c r="E15" s="188"/>
      <c r="F15" s="59">
        <v>38387761022</v>
      </c>
      <c r="G15" s="59">
        <v>195982795417</v>
      </c>
      <c r="H15" s="187">
        <v>178715168048</v>
      </c>
      <c r="I15" s="188"/>
      <c r="J15" s="187">
        <v>0</v>
      </c>
      <c r="K15" s="188"/>
      <c r="L15" s="59">
        <v>17267627369</v>
      </c>
      <c r="M15" s="59">
        <v>234370556439</v>
      </c>
      <c r="N15" s="59">
        <v>38387761022</v>
      </c>
      <c r="O15" s="59">
        <v>195982795417</v>
      </c>
      <c r="P15" s="187">
        <v>178715168048</v>
      </c>
      <c r="Q15" s="191"/>
      <c r="R15" s="188"/>
      <c r="S15" s="59">
        <v>0</v>
      </c>
      <c r="T15" s="187">
        <v>17267627369</v>
      </c>
      <c r="U15" s="188"/>
    </row>
    <row r="16" spans="1:21" ht="15" customHeight="1">
      <c r="A16" s="60"/>
      <c r="B16" s="189" t="s">
        <v>182</v>
      </c>
      <c r="C16" s="188"/>
      <c r="D16" s="190">
        <v>160998893257</v>
      </c>
      <c r="E16" s="188"/>
      <c r="F16" s="61">
        <v>-34983902160</v>
      </c>
      <c r="G16" s="61">
        <v>195982795417</v>
      </c>
      <c r="H16" s="190">
        <v>178715168048</v>
      </c>
      <c r="I16" s="188"/>
      <c r="J16" s="190">
        <v>0</v>
      </c>
      <c r="K16" s="188"/>
      <c r="L16" s="61">
        <v>17267627369</v>
      </c>
      <c r="M16" s="61">
        <v>160998893257</v>
      </c>
      <c r="N16" s="61">
        <v>-34983902160</v>
      </c>
      <c r="O16" s="61">
        <v>195982795417</v>
      </c>
      <c r="P16" s="190">
        <v>178715168048</v>
      </c>
      <c r="Q16" s="191"/>
      <c r="R16" s="188"/>
      <c r="S16" s="61">
        <v>0</v>
      </c>
      <c r="T16" s="190">
        <v>17267627369</v>
      </c>
      <c r="U16" s="188"/>
    </row>
    <row r="17" spans="1:21" ht="15" customHeight="1">
      <c r="A17" s="58" t="s">
        <v>0</v>
      </c>
      <c r="B17" s="192" t="s">
        <v>105</v>
      </c>
      <c r="C17" s="188"/>
      <c r="D17" s="187">
        <v>234370556439</v>
      </c>
      <c r="E17" s="188"/>
      <c r="F17" s="59">
        <v>38387761022</v>
      </c>
      <c r="G17" s="59">
        <v>195982795417</v>
      </c>
      <c r="H17" s="187">
        <v>178715168048</v>
      </c>
      <c r="I17" s="188"/>
      <c r="J17" s="187">
        <v>0</v>
      </c>
      <c r="K17" s="188"/>
      <c r="L17" s="59">
        <v>17267627369</v>
      </c>
      <c r="M17" s="59">
        <v>234370556439</v>
      </c>
      <c r="N17" s="59">
        <v>38387761022</v>
      </c>
      <c r="O17" s="59">
        <v>195982795417</v>
      </c>
      <c r="P17" s="187">
        <v>178715168048</v>
      </c>
      <c r="Q17" s="191"/>
      <c r="R17" s="188"/>
      <c r="S17" s="59">
        <v>0</v>
      </c>
      <c r="T17" s="187">
        <v>17267627369</v>
      </c>
      <c r="U17" s="188"/>
    </row>
    <row r="18" spans="1:21" ht="15" customHeight="1">
      <c r="A18" s="60" t="s">
        <v>10</v>
      </c>
      <c r="B18" s="189" t="s">
        <v>106</v>
      </c>
      <c r="C18" s="188"/>
      <c r="D18" s="190">
        <v>602337825</v>
      </c>
      <c r="E18" s="188"/>
      <c r="F18" s="61">
        <v>96374044</v>
      </c>
      <c r="G18" s="61">
        <v>505963781</v>
      </c>
      <c r="H18" s="190">
        <v>505963781</v>
      </c>
      <c r="I18" s="188"/>
      <c r="J18" s="190">
        <v>0</v>
      </c>
      <c r="K18" s="188"/>
      <c r="L18" s="61">
        <v>0</v>
      </c>
      <c r="M18" s="61">
        <v>602337825</v>
      </c>
      <c r="N18" s="61">
        <v>96374044</v>
      </c>
      <c r="O18" s="61">
        <v>505963781</v>
      </c>
      <c r="P18" s="190">
        <v>505963781</v>
      </c>
      <c r="Q18" s="191"/>
      <c r="R18" s="188"/>
      <c r="S18" s="61">
        <v>0</v>
      </c>
      <c r="T18" s="190">
        <v>0</v>
      </c>
      <c r="U18" s="188"/>
    </row>
    <row r="19" spans="1:21" ht="15" customHeight="1">
      <c r="A19" s="60" t="s">
        <v>20</v>
      </c>
      <c r="B19" s="189" t="s">
        <v>183</v>
      </c>
      <c r="C19" s="188"/>
      <c r="D19" s="190">
        <v>0</v>
      </c>
      <c r="E19" s="188"/>
      <c r="F19" s="61">
        <v>0</v>
      </c>
      <c r="G19" s="61">
        <v>0</v>
      </c>
      <c r="H19" s="190">
        <v>0</v>
      </c>
      <c r="I19" s="188"/>
      <c r="J19" s="190">
        <v>0</v>
      </c>
      <c r="K19" s="188"/>
      <c r="L19" s="61">
        <v>0</v>
      </c>
      <c r="M19" s="61">
        <v>0</v>
      </c>
      <c r="N19" s="61">
        <v>0</v>
      </c>
      <c r="O19" s="61">
        <v>0</v>
      </c>
      <c r="P19" s="190">
        <v>0</v>
      </c>
      <c r="Q19" s="191"/>
      <c r="R19" s="188"/>
      <c r="S19" s="61">
        <v>0</v>
      </c>
      <c r="T19" s="190">
        <v>0</v>
      </c>
      <c r="U19" s="188"/>
    </row>
    <row r="20" spans="1:21" ht="15" customHeight="1">
      <c r="A20" s="60" t="s">
        <v>107</v>
      </c>
      <c r="B20" s="189" t="s">
        <v>108</v>
      </c>
      <c r="C20" s="188"/>
      <c r="D20" s="190">
        <v>0</v>
      </c>
      <c r="E20" s="188"/>
      <c r="F20" s="61">
        <v>0</v>
      </c>
      <c r="G20" s="61">
        <v>0</v>
      </c>
      <c r="H20" s="190">
        <v>0</v>
      </c>
      <c r="I20" s="188"/>
      <c r="J20" s="190">
        <v>0</v>
      </c>
      <c r="K20" s="188"/>
      <c r="L20" s="61">
        <v>0</v>
      </c>
      <c r="M20" s="61">
        <v>0</v>
      </c>
      <c r="N20" s="61">
        <v>0</v>
      </c>
      <c r="O20" s="61">
        <v>0</v>
      </c>
      <c r="P20" s="190">
        <v>0</v>
      </c>
      <c r="Q20" s="191"/>
      <c r="R20" s="188"/>
      <c r="S20" s="61">
        <v>0</v>
      </c>
      <c r="T20" s="190">
        <v>0</v>
      </c>
      <c r="U20" s="188"/>
    </row>
    <row r="21" spans="1:21" ht="15" customHeight="1">
      <c r="A21" s="62"/>
      <c r="B21" s="194" t="s">
        <v>184</v>
      </c>
      <c r="C21" s="188"/>
      <c r="D21" s="193">
        <v>0</v>
      </c>
      <c r="E21" s="188"/>
      <c r="F21" s="63">
        <v>0</v>
      </c>
      <c r="G21" s="63">
        <v>0</v>
      </c>
      <c r="H21" s="193">
        <v>0</v>
      </c>
      <c r="I21" s="188"/>
      <c r="J21" s="193">
        <v>0</v>
      </c>
      <c r="K21" s="188"/>
      <c r="L21" s="63">
        <v>0</v>
      </c>
      <c r="M21" s="63">
        <v>0</v>
      </c>
      <c r="N21" s="63">
        <v>0</v>
      </c>
      <c r="O21" s="63">
        <v>0</v>
      </c>
      <c r="P21" s="193">
        <v>0</v>
      </c>
      <c r="Q21" s="191"/>
      <c r="R21" s="188"/>
      <c r="S21" s="63">
        <v>0</v>
      </c>
      <c r="T21" s="193">
        <v>0</v>
      </c>
      <c r="U21" s="188"/>
    </row>
    <row r="22" spans="1:21" ht="15" customHeight="1">
      <c r="A22" s="60" t="s">
        <v>109</v>
      </c>
      <c r="B22" s="189" t="s">
        <v>185</v>
      </c>
      <c r="C22" s="188"/>
      <c r="D22" s="190">
        <v>0</v>
      </c>
      <c r="E22" s="188"/>
      <c r="F22" s="61">
        <v>0</v>
      </c>
      <c r="G22" s="61">
        <v>0</v>
      </c>
      <c r="H22" s="190">
        <v>0</v>
      </c>
      <c r="I22" s="188"/>
      <c r="J22" s="190">
        <v>0</v>
      </c>
      <c r="K22" s="188"/>
      <c r="L22" s="61">
        <v>0</v>
      </c>
      <c r="M22" s="61">
        <v>0</v>
      </c>
      <c r="N22" s="61">
        <v>0</v>
      </c>
      <c r="O22" s="61">
        <v>0</v>
      </c>
      <c r="P22" s="190">
        <v>0</v>
      </c>
      <c r="Q22" s="191"/>
      <c r="R22" s="188"/>
      <c r="S22" s="61">
        <v>0</v>
      </c>
      <c r="T22" s="190">
        <v>0</v>
      </c>
      <c r="U22" s="188"/>
    </row>
    <row r="23" spans="1:21" ht="15" customHeight="1">
      <c r="A23" s="62"/>
      <c r="B23" s="194" t="s">
        <v>186</v>
      </c>
      <c r="C23" s="188"/>
      <c r="D23" s="193">
        <v>0</v>
      </c>
      <c r="E23" s="188"/>
      <c r="F23" s="63">
        <v>0</v>
      </c>
      <c r="G23" s="63">
        <v>0</v>
      </c>
      <c r="H23" s="193">
        <v>0</v>
      </c>
      <c r="I23" s="188"/>
      <c r="J23" s="193">
        <v>0</v>
      </c>
      <c r="K23" s="188"/>
      <c r="L23" s="63">
        <v>0</v>
      </c>
      <c r="M23" s="63">
        <v>0</v>
      </c>
      <c r="N23" s="63">
        <v>0</v>
      </c>
      <c r="O23" s="63">
        <v>0</v>
      </c>
      <c r="P23" s="193">
        <v>0</v>
      </c>
      <c r="Q23" s="191"/>
      <c r="R23" s="188"/>
      <c r="S23" s="63">
        <v>0</v>
      </c>
      <c r="T23" s="193">
        <v>0</v>
      </c>
      <c r="U23" s="188"/>
    </row>
    <row r="24" spans="1:21" ht="15" customHeight="1">
      <c r="A24" s="60" t="s">
        <v>110</v>
      </c>
      <c r="B24" s="189" t="s">
        <v>187</v>
      </c>
      <c r="C24" s="188"/>
      <c r="D24" s="190">
        <v>0</v>
      </c>
      <c r="E24" s="188"/>
      <c r="F24" s="61">
        <v>0</v>
      </c>
      <c r="G24" s="61">
        <v>0</v>
      </c>
      <c r="H24" s="190">
        <v>0</v>
      </c>
      <c r="I24" s="188"/>
      <c r="J24" s="190">
        <v>0</v>
      </c>
      <c r="K24" s="188"/>
      <c r="L24" s="61">
        <v>0</v>
      </c>
      <c r="M24" s="61">
        <v>0</v>
      </c>
      <c r="N24" s="61">
        <v>0</v>
      </c>
      <c r="O24" s="61">
        <v>0</v>
      </c>
      <c r="P24" s="190">
        <v>0</v>
      </c>
      <c r="Q24" s="191"/>
      <c r="R24" s="188"/>
      <c r="S24" s="61">
        <v>0</v>
      </c>
      <c r="T24" s="190">
        <v>0</v>
      </c>
      <c r="U24" s="188"/>
    </row>
    <row r="25" spans="1:21" ht="15" customHeight="1">
      <c r="A25" s="62"/>
      <c r="B25" s="194" t="s">
        <v>188</v>
      </c>
      <c r="C25" s="188"/>
      <c r="D25" s="193">
        <v>0</v>
      </c>
      <c r="E25" s="188"/>
      <c r="F25" s="63">
        <v>0</v>
      </c>
      <c r="G25" s="63">
        <v>0</v>
      </c>
      <c r="H25" s="193">
        <v>0</v>
      </c>
      <c r="I25" s="188"/>
      <c r="J25" s="193">
        <v>0</v>
      </c>
      <c r="K25" s="188"/>
      <c r="L25" s="63">
        <v>0</v>
      </c>
      <c r="M25" s="63">
        <v>0</v>
      </c>
      <c r="N25" s="63">
        <v>0</v>
      </c>
      <c r="O25" s="63">
        <v>0</v>
      </c>
      <c r="P25" s="193">
        <v>0</v>
      </c>
      <c r="Q25" s="191"/>
      <c r="R25" s="188"/>
      <c r="S25" s="63">
        <v>0</v>
      </c>
      <c r="T25" s="193">
        <v>0</v>
      </c>
      <c r="U25" s="188"/>
    </row>
    <row r="26" spans="1:21">
      <c r="A26" s="60" t="s">
        <v>111</v>
      </c>
      <c r="B26" s="189" t="s">
        <v>26</v>
      </c>
      <c r="C26" s="188"/>
      <c r="D26" s="190">
        <v>0</v>
      </c>
      <c r="E26" s="188"/>
      <c r="F26" s="61">
        <v>0</v>
      </c>
      <c r="G26" s="61">
        <v>0</v>
      </c>
      <c r="H26" s="190">
        <v>0</v>
      </c>
      <c r="I26" s="188"/>
      <c r="J26" s="190">
        <v>0</v>
      </c>
      <c r="K26" s="188"/>
      <c r="L26" s="61">
        <v>0</v>
      </c>
      <c r="M26" s="61">
        <v>0</v>
      </c>
      <c r="N26" s="61">
        <v>0</v>
      </c>
      <c r="O26" s="61">
        <v>0</v>
      </c>
      <c r="P26" s="190">
        <v>0</v>
      </c>
      <c r="Q26" s="191"/>
      <c r="R26" s="188"/>
      <c r="S26" s="61">
        <v>0</v>
      </c>
      <c r="T26" s="190">
        <v>0</v>
      </c>
      <c r="U26" s="188"/>
    </row>
    <row r="27" spans="1:21" ht="15" customHeight="1">
      <c r="A27" s="62"/>
      <c r="B27" s="194" t="s">
        <v>189</v>
      </c>
      <c r="C27" s="188"/>
      <c r="D27" s="193">
        <v>0</v>
      </c>
      <c r="E27" s="188"/>
      <c r="F27" s="63">
        <v>0</v>
      </c>
      <c r="G27" s="63">
        <v>0</v>
      </c>
      <c r="H27" s="193">
        <v>0</v>
      </c>
      <c r="I27" s="188"/>
      <c r="J27" s="193">
        <v>0</v>
      </c>
      <c r="K27" s="188"/>
      <c r="L27" s="63">
        <v>0</v>
      </c>
      <c r="M27" s="63">
        <v>0</v>
      </c>
      <c r="N27" s="63">
        <v>0</v>
      </c>
      <c r="O27" s="63">
        <v>0</v>
      </c>
      <c r="P27" s="193">
        <v>0</v>
      </c>
      <c r="Q27" s="191"/>
      <c r="R27" s="188"/>
      <c r="S27" s="63">
        <v>0</v>
      </c>
      <c r="T27" s="193">
        <v>0</v>
      </c>
      <c r="U27" s="188"/>
    </row>
    <row r="28" spans="1:21" ht="15" customHeight="1">
      <c r="A28" s="62"/>
      <c r="B28" s="194" t="s">
        <v>190</v>
      </c>
      <c r="C28" s="188"/>
      <c r="D28" s="193">
        <v>0</v>
      </c>
      <c r="E28" s="188"/>
      <c r="F28" s="63">
        <v>0</v>
      </c>
      <c r="G28" s="63">
        <v>0</v>
      </c>
      <c r="H28" s="193">
        <v>0</v>
      </c>
      <c r="I28" s="188"/>
      <c r="J28" s="193">
        <v>0</v>
      </c>
      <c r="K28" s="188"/>
      <c r="L28" s="63">
        <v>0</v>
      </c>
      <c r="M28" s="63">
        <v>0</v>
      </c>
      <c r="N28" s="63">
        <v>0</v>
      </c>
      <c r="O28" s="63">
        <v>0</v>
      </c>
      <c r="P28" s="193">
        <v>0</v>
      </c>
      <c r="Q28" s="191"/>
      <c r="R28" s="188"/>
      <c r="S28" s="63">
        <v>0</v>
      </c>
      <c r="T28" s="193">
        <v>0</v>
      </c>
      <c r="U28" s="188"/>
    </row>
    <row r="29" spans="1:21" ht="15" customHeight="1">
      <c r="A29" s="60" t="s">
        <v>112</v>
      </c>
      <c r="B29" s="189" t="s">
        <v>191</v>
      </c>
      <c r="C29" s="188"/>
      <c r="D29" s="190">
        <v>0</v>
      </c>
      <c r="E29" s="188"/>
      <c r="F29" s="61">
        <v>0</v>
      </c>
      <c r="G29" s="61">
        <v>0</v>
      </c>
      <c r="H29" s="190">
        <v>0</v>
      </c>
      <c r="I29" s="188"/>
      <c r="J29" s="190">
        <v>0</v>
      </c>
      <c r="K29" s="188"/>
      <c r="L29" s="61">
        <v>0</v>
      </c>
      <c r="M29" s="61">
        <v>0</v>
      </c>
      <c r="N29" s="61">
        <v>0</v>
      </c>
      <c r="O29" s="61">
        <v>0</v>
      </c>
      <c r="P29" s="190">
        <v>0</v>
      </c>
      <c r="Q29" s="191"/>
      <c r="R29" s="188"/>
      <c r="S29" s="61">
        <v>0</v>
      </c>
      <c r="T29" s="190">
        <v>0</v>
      </c>
      <c r="U29" s="188"/>
    </row>
    <row r="30" spans="1:21" ht="15" customHeight="1">
      <c r="A30" s="60" t="s">
        <v>22</v>
      </c>
      <c r="B30" s="189" t="s">
        <v>113</v>
      </c>
      <c r="C30" s="188"/>
      <c r="D30" s="190">
        <v>602337825</v>
      </c>
      <c r="E30" s="188"/>
      <c r="F30" s="61">
        <v>96374044</v>
      </c>
      <c r="G30" s="61">
        <v>505963781</v>
      </c>
      <c r="H30" s="190">
        <v>505963781</v>
      </c>
      <c r="I30" s="188"/>
      <c r="J30" s="190">
        <v>0</v>
      </c>
      <c r="K30" s="188"/>
      <c r="L30" s="61">
        <v>0</v>
      </c>
      <c r="M30" s="61">
        <v>602337825</v>
      </c>
      <c r="N30" s="61">
        <v>96374044</v>
      </c>
      <c r="O30" s="61">
        <v>505963781</v>
      </c>
      <c r="P30" s="190">
        <v>505963781</v>
      </c>
      <c r="Q30" s="191"/>
      <c r="R30" s="188"/>
      <c r="S30" s="61">
        <v>0</v>
      </c>
      <c r="T30" s="190">
        <v>0</v>
      </c>
      <c r="U30" s="188"/>
    </row>
    <row r="31" spans="1:21" ht="15" customHeight="1">
      <c r="A31" s="60" t="s">
        <v>114</v>
      </c>
      <c r="B31" s="189" t="s">
        <v>108</v>
      </c>
      <c r="C31" s="188"/>
      <c r="D31" s="190">
        <v>321849654</v>
      </c>
      <c r="E31" s="188"/>
      <c r="F31" s="61">
        <v>51495941</v>
      </c>
      <c r="G31" s="61">
        <v>270353713</v>
      </c>
      <c r="H31" s="190">
        <v>270353713</v>
      </c>
      <c r="I31" s="188"/>
      <c r="J31" s="190">
        <v>0</v>
      </c>
      <c r="K31" s="188"/>
      <c r="L31" s="61">
        <v>0</v>
      </c>
      <c r="M31" s="61">
        <v>321849654</v>
      </c>
      <c r="N31" s="61">
        <v>51495941</v>
      </c>
      <c r="O31" s="61">
        <v>270353713</v>
      </c>
      <c r="P31" s="190">
        <v>270353713</v>
      </c>
      <c r="Q31" s="191"/>
      <c r="R31" s="188"/>
      <c r="S31" s="61">
        <v>0</v>
      </c>
      <c r="T31" s="190">
        <v>0</v>
      </c>
      <c r="U31" s="188"/>
    </row>
    <row r="32" spans="1:21" ht="15" customHeight="1">
      <c r="A32" s="62"/>
      <c r="B32" s="194" t="s">
        <v>184</v>
      </c>
      <c r="C32" s="188"/>
      <c r="D32" s="193">
        <v>0</v>
      </c>
      <c r="E32" s="188"/>
      <c r="F32" s="63">
        <v>0</v>
      </c>
      <c r="G32" s="63">
        <v>0</v>
      </c>
      <c r="H32" s="193">
        <v>0</v>
      </c>
      <c r="I32" s="188"/>
      <c r="J32" s="193">
        <v>0</v>
      </c>
      <c r="K32" s="188"/>
      <c r="L32" s="63">
        <v>0</v>
      </c>
      <c r="M32" s="63">
        <v>0</v>
      </c>
      <c r="N32" s="63">
        <v>0</v>
      </c>
      <c r="O32" s="63">
        <v>0</v>
      </c>
      <c r="P32" s="193">
        <v>0</v>
      </c>
      <c r="Q32" s="191"/>
      <c r="R32" s="188"/>
      <c r="S32" s="63">
        <v>0</v>
      </c>
      <c r="T32" s="193">
        <v>0</v>
      </c>
      <c r="U32" s="188"/>
    </row>
    <row r="33" spans="1:21" ht="15" customHeight="1">
      <c r="A33" s="60" t="s">
        <v>115</v>
      </c>
      <c r="B33" s="189" t="s">
        <v>185</v>
      </c>
      <c r="C33" s="188"/>
      <c r="D33" s="190">
        <v>0</v>
      </c>
      <c r="E33" s="188"/>
      <c r="F33" s="61">
        <v>0</v>
      </c>
      <c r="G33" s="61">
        <v>0</v>
      </c>
      <c r="H33" s="190">
        <v>0</v>
      </c>
      <c r="I33" s="188"/>
      <c r="J33" s="190">
        <v>0</v>
      </c>
      <c r="K33" s="188"/>
      <c r="L33" s="61">
        <v>0</v>
      </c>
      <c r="M33" s="61">
        <v>0</v>
      </c>
      <c r="N33" s="61">
        <v>0</v>
      </c>
      <c r="O33" s="61">
        <v>0</v>
      </c>
      <c r="P33" s="190">
        <v>0</v>
      </c>
      <c r="Q33" s="191"/>
      <c r="R33" s="188"/>
      <c r="S33" s="61">
        <v>0</v>
      </c>
      <c r="T33" s="190">
        <v>0</v>
      </c>
      <c r="U33" s="188"/>
    </row>
    <row r="34" spans="1:21" ht="15" customHeight="1">
      <c r="A34" s="62"/>
      <c r="B34" s="194" t="s">
        <v>186</v>
      </c>
      <c r="C34" s="188"/>
      <c r="D34" s="193">
        <v>0</v>
      </c>
      <c r="E34" s="188"/>
      <c r="F34" s="63">
        <v>0</v>
      </c>
      <c r="G34" s="63">
        <v>0</v>
      </c>
      <c r="H34" s="193">
        <v>0</v>
      </c>
      <c r="I34" s="188"/>
      <c r="J34" s="193">
        <v>0</v>
      </c>
      <c r="K34" s="188"/>
      <c r="L34" s="63">
        <v>0</v>
      </c>
      <c r="M34" s="63">
        <v>0</v>
      </c>
      <c r="N34" s="63">
        <v>0</v>
      </c>
      <c r="O34" s="63">
        <v>0</v>
      </c>
      <c r="P34" s="193">
        <v>0</v>
      </c>
      <c r="Q34" s="191"/>
      <c r="R34" s="188"/>
      <c r="S34" s="63">
        <v>0</v>
      </c>
      <c r="T34" s="193">
        <v>0</v>
      </c>
      <c r="U34" s="188"/>
    </row>
    <row r="35" spans="1:21" ht="15" customHeight="1">
      <c r="A35" s="60" t="s">
        <v>116</v>
      </c>
      <c r="B35" s="189" t="s">
        <v>187</v>
      </c>
      <c r="C35" s="188"/>
      <c r="D35" s="190">
        <v>280488171</v>
      </c>
      <c r="E35" s="188"/>
      <c r="F35" s="61">
        <v>44878103</v>
      </c>
      <c r="G35" s="61">
        <v>235610068</v>
      </c>
      <c r="H35" s="190">
        <v>235610068</v>
      </c>
      <c r="I35" s="188"/>
      <c r="J35" s="190">
        <v>0</v>
      </c>
      <c r="K35" s="188"/>
      <c r="L35" s="61">
        <v>0</v>
      </c>
      <c r="M35" s="61">
        <v>280488171</v>
      </c>
      <c r="N35" s="61">
        <v>44878103</v>
      </c>
      <c r="O35" s="61">
        <v>235610068</v>
      </c>
      <c r="P35" s="190">
        <v>235610068</v>
      </c>
      <c r="Q35" s="191"/>
      <c r="R35" s="188"/>
      <c r="S35" s="61">
        <v>0</v>
      </c>
      <c r="T35" s="190">
        <v>0</v>
      </c>
      <c r="U35" s="188"/>
    </row>
    <row r="36" spans="1:21" ht="15" customHeight="1">
      <c r="A36" s="62"/>
      <c r="B36" s="194" t="s">
        <v>192</v>
      </c>
      <c r="C36" s="188"/>
      <c r="D36" s="193">
        <v>0</v>
      </c>
      <c r="E36" s="188"/>
      <c r="F36" s="63">
        <v>0</v>
      </c>
      <c r="G36" s="63">
        <v>0</v>
      </c>
      <c r="H36" s="193">
        <v>0</v>
      </c>
      <c r="I36" s="188"/>
      <c r="J36" s="193">
        <v>0</v>
      </c>
      <c r="K36" s="188"/>
      <c r="L36" s="63">
        <v>0</v>
      </c>
      <c r="M36" s="63">
        <v>0</v>
      </c>
      <c r="N36" s="63">
        <v>0</v>
      </c>
      <c r="O36" s="63">
        <v>0</v>
      </c>
      <c r="P36" s="193">
        <v>0</v>
      </c>
      <c r="Q36" s="191"/>
      <c r="R36" s="188"/>
      <c r="S36" s="63">
        <v>0</v>
      </c>
      <c r="T36" s="193">
        <v>0</v>
      </c>
      <c r="U36" s="188"/>
    </row>
    <row r="37" spans="1:21">
      <c r="A37" s="60" t="s">
        <v>117</v>
      </c>
      <c r="B37" s="189" t="s">
        <v>26</v>
      </c>
      <c r="C37" s="188"/>
      <c r="D37" s="190">
        <v>0</v>
      </c>
      <c r="E37" s="188"/>
      <c r="F37" s="61">
        <v>0</v>
      </c>
      <c r="G37" s="61">
        <v>0</v>
      </c>
      <c r="H37" s="190">
        <v>0</v>
      </c>
      <c r="I37" s="188"/>
      <c r="J37" s="190">
        <v>0</v>
      </c>
      <c r="K37" s="188"/>
      <c r="L37" s="61">
        <v>0</v>
      </c>
      <c r="M37" s="61">
        <v>0</v>
      </c>
      <c r="N37" s="61">
        <v>0</v>
      </c>
      <c r="O37" s="61">
        <v>0</v>
      </c>
      <c r="P37" s="190">
        <v>0</v>
      </c>
      <c r="Q37" s="191"/>
      <c r="R37" s="188"/>
      <c r="S37" s="61">
        <v>0</v>
      </c>
      <c r="T37" s="190">
        <v>0</v>
      </c>
      <c r="U37" s="188"/>
    </row>
    <row r="38" spans="1:21" ht="15" customHeight="1">
      <c r="A38" s="62"/>
      <c r="B38" s="194" t="s">
        <v>189</v>
      </c>
      <c r="C38" s="188"/>
      <c r="D38" s="193">
        <v>0</v>
      </c>
      <c r="E38" s="188"/>
      <c r="F38" s="63">
        <v>0</v>
      </c>
      <c r="G38" s="63">
        <v>0</v>
      </c>
      <c r="H38" s="193">
        <v>0</v>
      </c>
      <c r="I38" s="188"/>
      <c r="J38" s="193">
        <v>0</v>
      </c>
      <c r="K38" s="188"/>
      <c r="L38" s="63">
        <v>0</v>
      </c>
      <c r="M38" s="63">
        <v>0</v>
      </c>
      <c r="N38" s="63">
        <v>0</v>
      </c>
      <c r="O38" s="63">
        <v>0</v>
      </c>
      <c r="P38" s="193">
        <v>0</v>
      </c>
      <c r="Q38" s="191"/>
      <c r="R38" s="188"/>
      <c r="S38" s="63">
        <v>0</v>
      </c>
      <c r="T38" s="193">
        <v>0</v>
      </c>
      <c r="U38" s="188"/>
    </row>
    <row r="39" spans="1:21" ht="15" customHeight="1">
      <c r="A39" s="62"/>
      <c r="B39" s="194" t="s">
        <v>193</v>
      </c>
      <c r="C39" s="188"/>
      <c r="D39" s="193">
        <v>0</v>
      </c>
      <c r="E39" s="188"/>
      <c r="F39" s="63">
        <v>0</v>
      </c>
      <c r="G39" s="63">
        <v>0</v>
      </c>
      <c r="H39" s="193">
        <v>0</v>
      </c>
      <c r="I39" s="188"/>
      <c r="J39" s="193">
        <v>0</v>
      </c>
      <c r="K39" s="188"/>
      <c r="L39" s="63">
        <v>0</v>
      </c>
      <c r="M39" s="63">
        <v>0</v>
      </c>
      <c r="N39" s="63">
        <v>0</v>
      </c>
      <c r="O39" s="63">
        <v>0</v>
      </c>
      <c r="P39" s="193">
        <v>0</v>
      </c>
      <c r="Q39" s="191"/>
      <c r="R39" s="188"/>
      <c r="S39" s="63">
        <v>0</v>
      </c>
      <c r="T39" s="193">
        <v>0</v>
      </c>
      <c r="U39" s="188"/>
    </row>
    <row r="40" spans="1:21" ht="15" customHeight="1">
      <c r="A40" s="60" t="s">
        <v>118</v>
      </c>
      <c r="B40" s="189" t="s">
        <v>191</v>
      </c>
      <c r="C40" s="188"/>
      <c r="D40" s="190">
        <v>0</v>
      </c>
      <c r="E40" s="188"/>
      <c r="F40" s="61">
        <v>0</v>
      </c>
      <c r="G40" s="61">
        <v>0</v>
      </c>
      <c r="H40" s="190">
        <v>0</v>
      </c>
      <c r="I40" s="188"/>
      <c r="J40" s="190">
        <v>0</v>
      </c>
      <c r="K40" s="188"/>
      <c r="L40" s="61">
        <v>0</v>
      </c>
      <c r="M40" s="61">
        <v>0</v>
      </c>
      <c r="N40" s="61">
        <v>0</v>
      </c>
      <c r="O40" s="61">
        <v>0</v>
      </c>
      <c r="P40" s="190">
        <v>0</v>
      </c>
      <c r="Q40" s="191"/>
      <c r="R40" s="188"/>
      <c r="S40" s="61">
        <v>0</v>
      </c>
      <c r="T40" s="190">
        <v>0</v>
      </c>
      <c r="U40" s="188"/>
    </row>
    <row r="41" spans="1:21" ht="15" customHeight="1">
      <c r="A41" s="60" t="s">
        <v>11</v>
      </c>
      <c r="B41" s="189" t="s">
        <v>119</v>
      </c>
      <c r="C41" s="188"/>
      <c r="D41" s="190">
        <v>149877572326</v>
      </c>
      <c r="E41" s="188"/>
      <c r="F41" s="61">
        <v>23980407412</v>
      </c>
      <c r="G41" s="61">
        <v>125897164914</v>
      </c>
      <c r="H41" s="190">
        <v>125897164914</v>
      </c>
      <c r="I41" s="188"/>
      <c r="J41" s="190">
        <v>0</v>
      </c>
      <c r="K41" s="188"/>
      <c r="L41" s="61">
        <v>0</v>
      </c>
      <c r="M41" s="61">
        <v>149877572326</v>
      </c>
      <c r="N41" s="61">
        <v>23980407412</v>
      </c>
      <c r="O41" s="61">
        <v>125897164914</v>
      </c>
      <c r="P41" s="190">
        <v>125897164914</v>
      </c>
      <c r="Q41" s="191"/>
      <c r="R41" s="188"/>
      <c r="S41" s="61">
        <v>0</v>
      </c>
      <c r="T41" s="190">
        <v>0</v>
      </c>
      <c r="U41" s="188"/>
    </row>
    <row r="42" spans="1:21" ht="15" customHeight="1">
      <c r="A42" s="60" t="s">
        <v>27</v>
      </c>
      <c r="B42" s="189" t="s">
        <v>108</v>
      </c>
      <c r="C42" s="188"/>
      <c r="D42" s="190">
        <v>197611002</v>
      </c>
      <c r="E42" s="188"/>
      <c r="F42" s="61">
        <v>31617748</v>
      </c>
      <c r="G42" s="61">
        <v>165993254</v>
      </c>
      <c r="H42" s="190">
        <v>165993254</v>
      </c>
      <c r="I42" s="188"/>
      <c r="J42" s="190">
        <v>0</v>
      </c>
      <c r="K42" s="188"/>
      <c r="L42" s="61">
        <v>0</v>
      </c>
      <c r="M42" s="61">
        <v>197611002</v>
      </c>
      <c r="N42" s="61">
        <v>31617748</v>
      </c>
      <c r="O42" s="61">
        <v>165993254</v>
      </c>
      <c r="P42" s="190">
        <v>165993254</v>
      </c>
      <c r="Q42" s="191"/>
      <c r="R42" s="188"/>
      <c r="S42" s="61">
        <v>0</v>
      </c>
      <c r="T42" s="190">
        <v>0</v>
      </c>
      <c r="U42" s="188"/>
    </row>
    <row r="43" spans="1:21" ht="15" customHeight="1">
      <c r="A43" s="62"/>
      <c r="B43" s="194" t="s">
        <v>184</v>
      </c>
      <c r="C43" s="188"/>
      <c r="D43" s="193">
        <v>0</v>
      </c>
      <c r="E43" s="188"/>
      <c r="F43" s="63">
        <v>0</v>
      </c>
      <c r="G43" s="63">
        <v>0</v>
      </c>
      <c r="H43" s="193">
        <v>0</v>
      </c>
      <c r="I43" s="188"/>
      <c r="J43" s="193">
        <v>0</v>
      </c>
      <c r="K43" s="188"/>
      <c r="L43" s="63">
        <v>0</v>
      </c>
      <c r="M43" s="63">
        <v>0</v>
      </c>
      <c r="N43" s="63">
        <v>0</v>
      </c>
      <c r="O43" s="63">
        <v>0</v>
      </c>
      <c r="P43" s="193">
        <v>0</v>
      </c>
      <c r="Q43" s="191"/>
      <c r="R43" s="188"/>
      <c r="S43" s="63">
        <v>0</v>
      </c>
      <c r="T43" s="193">
        <v>0</v>
      </c>
      <c r="U43" s="188"/>
    </row>
    <row r="44" spans="1:21" ht="15" customHeight="1">
      <c r="A44" s="60" t="s">
        <v>28</v>
      </c>
      <c r="B44" s="189" t="s">
        <v>185</v>
      </c>
      <c r="C44" s="188"/>
      <c r="D44" s="190">
        <v>0</v>
      </c>
      <c r="E44" s="188"/>
      <c r="F44" s="61">
        <v>0</v>
      </c>
      <c r="G44" s="61">
        <v>0</v>
      </c>
      <c r="H44" s="190">
        <v>0</v>
      </c>
      <c r="I44" s="188"/>
      <c r="J44" s="190">
        <v>0</v>
      </c>
      <c r="K44" s="188"/>
      <c r="L44" s="61">
        <v>0</v>
      </c>
      <c r="M44" s="61">
        <v>0</v>
      </c>
      <c r="N44" s="61">
        <v>0</v>
      </c>
      <c r="O44" s="61">
        <v>0</v>
      </c>
      <c r="P44" s="190">
        <v>0</v>
      </c>
      <c r="Q44" s="191"/>
      <c r="R44" s="188"/>
      <c r="S44" s="61">
        <v>0</v>
      </c>
      <c r="T44" s="190">
        <v>0</v>
      </c>
      <c r="U44" s="188"/>
    </row>
    <row r="45" spans="1:21" ht="15" customHeight="1">
      <c r="A45" s="62"/>
      <c r="B45" s="194" t="s">
        <v>186</v>
      </c>
      <c r="C45" s="188"/>
      <c r="D45" s="193">
        <v>0</v>
      </c>
      <c r="E45" s="188"/>
      <c r="F45" s="63">
        <v>0</v>
      </c>
      <c r="G45" s="63">
        <v>0</v>
      </c>
      <c r="H45" s="193">
        <v>0</v>
      </c>
      <c r="I45" s="188"/>
      <c r="J45" s="193">
        <v>0</v>
      </c>
      <c r="K45" s="188"/>
      <c r="L45" s="63">
        <v>0</v>
      </c>
      <c r="M45" s="63">
        <v>0</v>
      </c>
      <c r="N45" s="63">
        <v>0</v>
      </c>
      <c r="O45" s="63">
        <v>0</v>
      </c>
      <c r="P45" s="193">
        <v>0</v>
      </c>
      <c r="Q45" s="191"/>
      <c r="R45" s="188"/>
      <c r="S45" s="63">
        <v>0</v>
      </c>
      <c r="T45" s="193">
        <v>0</v>
      </c>
      <c r="U45" s="188"/>
    </row>
    <row r="46" spans="1:21" ht="15" customHeight="1">
      <c r="A46" s="60" t="s">
        <v>29</v>
      </c>
      <c r="B46" s="189" t="s">
        <v>52</v>
      </c>
      <c r="C46" s="188"/>
      <c r="D46" s="190">
        <v>149679935724</v>
      </c>
      <c r="E46" s="188"/>
      <c r="F46" s="61">
        <v>23948789664</v>
      </c>
      <c r="G46" s="61">
        <v>125731146060</v>
      </c>
      <c r="H46" s="190">
        <v>125731146060</v>
      </c>
      <c r="I46" s="188"/>
      <c r="J46" s="190">
        <v>0</v>
      </c>
      <c r="K46" s="188"/>
      <c r="L46" s="61">
        <v>0</v>
      </c>
      <c r="M46" s="61">
        <v>149679935724</v>
      </c>
      <c r="N46" s="61">
        <v>23948789664</v>
      </c>
      <c r="O46" s="61">
        <v>125731146060</v>
      </c>
      <c r="P46" s="190">
        <v>125731146060</v>
      </c>
      <c r="Q46" s="191"/>
      <c r="R46" s="188"/>
      <c r="S46" s="61">
        <v>0</v>
      </c>
      <c r="T46" s="190">
        <v>0</v>
      </c>
      <c r="U46" s="188"/>
    </row>
    <row r="47" spans="1:21" ht="15" customHeight="1">
      <c r="A47" s="62"/>
      <c r="B47" s="194" t="s">
        <v>192</v>
      </c>
      <c r="C47" s="188"/>
      <c r="D47" s="193">
        <v>0</v>
      </c>
      <c r="E47" s="188"/>
      <c r="F47" s="63">
        <v>0</v>
      </c>
      <c r="G47" s="63">
        <v>0</v>
      </c>
      <c r="H47" s="193">
        <v>0</v>
      </c>
      <c r="I47" s="188"/>
      <c r="J47" s="193">
        <v>0</v>
      </c>
      <c r="K47" s="188"/>
      <c r="L47" s="63">
        <v>0</v>
      </c>
      <c r="M47" s="63">
        <v>0</v>
      </c>
      <c r="N47" s="63">
        <v>0</v>
      </c>
      <c r="O47" s="63">
        <v>0</v>
      </c>
      <c r="P47" s="193">
        <v>0</v>
      </c>
      <c r="Q47" s="191"/>
      <c r="R47" s="188"/>
      <c r="S47" s="63">
        <v>0</v>
      </c>
      <c r="T47" s="193">
        <v>0</v>
      </c>
      <c r="U47" s="188"/>
    </row>
    <row r="48" spans="1:21">
      <c r="A48" s="60" t="s">
        <v>30</v>
      </c>
      <c r="B48" s="189" t="s">
        <v>26</v>
      </c>
      <c r="C48" s="188"/>
      <c r="D48" s="190">
        <v>25600</v>
      </c>
      <c r="E48" s="188"/>
      <c r="F48" s="61">
        <v>0</v>
      </c>
      <c r="G48" s="61">
        <v>25600</v>
      </c>
      <c r="H48" s="190">
        <v>25600</v>
      </c>
      <c r="I48" s="188"/>
      <c r="J48" s="190">
        <v>0</v>
      </c>
      <c r="K48" s="188"/>
      <c r="L48" s="61">
        <v>0</v>
      </c>
      <c r="M48" s="61">
        <v>25600</v>
      </c>
      <c r="N48" s="61">
        <v>0</v>
      </c>
      <c r="O48" s="61">
        <v>25600</v>
      </c>
      <c r="P48" s="190">
        <v>25600</v>
      </c>
      <c r="Q48" s="191"/>
      <c r="R48" s="188"/>
      <c r="S48" s="61">
        <v>0</v>
      </c>
      <c r="T48" s="190">
        <v>0</v>
      </c>
      <c r="U48" s="188"/>
    </row>
    <row r="49" spans="1:21" ht="15" customHeight="1">
      <c r="A49" s="62"/>
      <c r="B49" s="194" t="s">
        <v>194</v>
      </c>
      <c r="C49" s="188"/>
      <c r="D49" s="193">
        <v>0</v>
      </c>
      <c r="E49" s="188"/>
      <c r="F49" s="63">
        <v>0</v>
      </c>
      <c r="G49" s="63">
        <v>0</v>
      </c>
      <c r="H49" s="193">
        <v>0</v>
      </c>
      <c r="I49" s="188"/>
      <c r="J49" s="193">
        <v>0</v>
      </c>
      <c r="K49" s="188"/>
      <c r="L49" s="63">
        <v>0</v>
      </c>
      <c r="M49" s="63">
        <v>0</v>
      </c>
      <c r="N49" s="63">
        <v>0</v>
      </c>
      <c r="O49" s="63">
        <v>0</v>
      </c>
      <c r="P49" s="193">
        <v>0</v>
      </c>
      <c r="Q49" s="191"/>
      <c r="R49" s="188"/>
      <c r="S49" s="63">
        <v>0</v>
      </c>
      <c r="T49" s="193">
        <v>0</v>
      </c>
      <c r="U49" s="188"/>
    </row>
    <row r="50" spans="1:21" ht="15" customHeight="1">
      <c r="A50" s="62"/>
      <c r="B50" s="194" t="s">
        <v>190</v>
      </c>
      <c r="C50" s="188"/>
      <c r="D50" s="193">
        <v>0</v>
      </c>
      <c r="E50" s="188"/>
      <c r="F50" s="63">
        <v>0</v>
      </c>
      <c r="G50" s="63">
        <v>0</v>
      </c>
      <c r="H50" s="193">
        <v>0</v>
      </c>
      <c r="I50" s="188"/>
      <c r="J50" s="193">
        <v>0</v>
      </c>
      <c r="K50" s="188"/>
      <c r="L50" s="63">
        <v>0</v>
      </c>
      <c r="M50" s="63">
        <v>0</v>
      </c>
      <c r="N50" s="63">
        <v>0</v>
      </c>
      <c r="O50" s="63">
        <v>0</v>
      </c>
      <c r="P50" s="193">
        <v>0</v>
      </c>
      <c r="Q50" s="191"/>
      <c r="R50" s="188"/>
      <c r="S50" s="63">
        <v>0</v>
      </c>
      <c r="T50" s="193">
        <v>0</v>
      </c>
      <c r="U50" s="188"/>
    </row>
    <row r="51" spans="1:21" ht="15" customHeight="1">
      <c r="A51" s="60" t="s">
        <v>84</v>
      </c>
      <c r="B51" s="189" t="s">
        <v>195</v>
      </c>
      <c r="C51" s="188"/>
      <c r="D51" s="190">
        <v>0</v>
      </c>
      <c r="E51" s="188"/>
      <c r="F51" s="61">
        <v>0</v>
      </c>
      <c r="G51" s="61">
        <v>0</v>
      </c>
      <c r="H51" s="190">
        <v>0</v>
      </c>
      <c r="I51" s="188"/>
      <c r="J51" s="190">
        <v>0</v>
      </c>
      <c r="K51" s="188"/>
      <c r="L51" s="61">
        <v>0</v>
      </c>
      <c r="M51" s="61">
        <v>0</v>
      </c>
      <c r="N51" s="61">
        <v>0</v>
      </c>
      <c r="O51" s="61">
        <v>0</v>
      </c>
      <c r="P51" s="190">
        <v>0</v>
      </c>
      <c r="Q51" s="191"/>
      <c r="R51" s="188"/>
      <c r="S51" s="61">
        <v>0</v>
      </c>
      <c r="T51" s="190">
        <v>0</v>
      </c>
      <c r="U51" s="188"/>
    </row>
    <row r="52" spans="1:21" ht="15" customHeight="1">
      <c r="A52" s="60" t="s">
        <v>12</v>
      </c>
      <c r="B52" s="189" t="s">
        <v>120</v>
      </c>
      <c r="C52" s="188"/>
      <c r="D52" s="190">
        <v>26418343620</v>
      </c>
      <c r="E52" s="188"/>
      <c r="F52" s="61">
        <v>4226934773</v>
      </c>
      <c r="G52" s="61">
        <v>22191408847</v>
      </c>
      <c r="H52" s="190">
        <v>7926042904</v>
      </c>
      <c r="I52" s="188"/>
      <c r="J52" s="190">
        <v>0</v>
      </c>
      <c r="K52" s="188"/>
      <c r="L52" s="61">
        <v>14265365943</v>
      </c>
      <c r="M52" s="61">
        <v>26418343620</v>
      </c>
      <c r="N52" s="61">
        <v>4226934773</v>
      </c>
      <c r="O52" s="61">
        <v>22191408847</v>
      </c>
      <c r="P52" s="190">
        <v>7926042904</v>
      </c>
      <c r="Q52" s="191"/>
      <c r="R52" s="188"/>
      <c r="S52" s="61">
        <v>0</v>
      </c>
      <c r="T52" s="190">
        <v>14265365943</v>
      </c>
      <c r="U52" s="188"/>
    </row>
    <row r="53" spans="1:21" ht="15" customHeight="1">
      <c r="A53" s="60" t="s">
        <v>31</v>
      </c>
      <c r="B53" s="189" t="s">
        <v>108</v>
      </c>
      <c r="C53" s="188"/>
      <c r="D53" s="190">
        <v>16277645780</v>
      </c>
      <c r="E53" s="188"/>
      <c r="F53" s="61">
        <v>2604423154</v>
      </c>
      <c r="G53" s="61">
        <v>13673222626</v>
      </c>
      <c r="H53" s="190">
        <v>4883293584</v>
      </c>
      <c r="I53" s="188"/>
      <c r="J53" s="190">
        <v>0</v>
      </c>
      <c r="K53" s="188"/>
      <c r="L53" s="61">
        <v>8789929042</v>
      </c>
      <c r="M53" s="61">
        <v>16277645780</v>
      </c>
      <c r="N53" s="61">
        <v>2604423154</v>
      </c>
      <c r="O53" s="61">
        <v>13673222626</v>
      </c>
      <c r="P53" s="190">
        <v>4883293584</v>
      </c>
      <c r="Q53" s="191"/>
      <c r="R53" s="188"/>
      <c r="S53" s="61">
        <v>0</v>
      </c>
      <c r="T53" s="190">
        <v>8789929042</v>
      </c>
      <c r="U53" s="188"/>
    </row>
    <row r="54" spans="1:21" ht="15" customHeight="1">
      <c r="A54" s="62"/>
      <c r="B54" s="194" t="s">
        <v>184</v>
      </c>
      <c r="C54" s="188"/>
      <c r="D54" s="193">
        <v>0</v>
      </c>
      <c r="E54" s="188"/>
      <c r="F54" s="63">
        <v>0</v>
      </c>
      <c r="G54" s="63">
        <v>0</v>
      </c>
      <c r="H54" s="193">
        <v>0</v>
      </c>
      <c r="I54" s="188"/>
      <c r="J54" s="193">
        <v>0</v>
      </c>
      <c r="K54" s="188"/>
      <c r="L54" s="63">
        <v>0</v>
      </c>
      <c r="M54" s="63">
        <v>0</v>
      </c>
      <c r="N54" s="63">
        <v>0</v>
      </c>
      <c r="O54" s="63">
        <v>0</v>
      </c>
      <c r="P54" s="193">
        <v>0</v>
      </c>
      <c r="Q54" s="191"/>
      <c r="R54" s="188"/>
      <c r="S54" s="63">
        <v>0</v>
      </c>
      <c r="T54" s="193">
        <v>0</v>
      </c>
      <c r="U54" s="188"/>
    </row>
    <row r="55" spans="1:21" ht="15" customHeight="1">
      <c r="A55" s="60" t="s">
        <v>32</v>
      </c>
      <c r="B55" s="189" t="s">
        <v>185</v>
      </c>
      <c r="C55" s="188"/>
      <c r="D55" s="190">
        <v>6790300</v>
      </c>
      <c r="E55" s="188"/>
      <c r="F55" s="61">
        <v>1086448</v>
      </c>
      <c r="G55" s="61">
        <v>5703852</v>
      </c>
      <c r="H55" s="190">
        <v>2577090</v>
      </c>
      <c r="I55" s="188"/>
      <c r="J55" s="190">
        <v>0</v>
      </c>
      <c r="K55" s="188"/>
      <c r="L55" s="61">
        <v>3126762</v>
      </c>
      <c r="M55" s="61">
        <v>6790300</v>
      </c>
      <c r="N55" s="61">
        <v>1086448</v>
      </c>
      <c r="O55" s="61">
        <v>5703852</v>
      </c>
      <c r="P55" s="190">
        <v>2577090</v>
      </c>
      <c r="Q55" s="191"/>
      <c r="R55" s="188"/>
      <c r="S55" s="61">
        <v>0</v>
      </c>
      <c r="T55" s="190">
        <v>3126762</v>
      </c>
      <c r="U55" s="188"/>
    </row>
    <row r="56" spans="1:21" ht="15" customHeight="1">
      <c r="A56" s="62"/>
      <c r="B56" s="194" t="s">
        <v>186</v>
      </c>
      <c r="C56" s="188"/>
      <c r="D56" s="193">
        <v>0</v>
      </c>
      <c r="E56" s="188"/>
      <c r="F56" s="63">
        <v>0</v>
      </c>
      <c r="G56" s="63">
        <v>0</v>
      </c>
      <c r="H56" s="193">
        <v>0</v>
      </c>
      <c r="I56" s="188"/>
      <c r="J56" s="193">
        <v>0</v>
      </c>
      <c r="K56" s="188"/>
      <c r="L56" s="63">
        <v>0</v>
      </c>
      <c r="M56" s="63">
        <v>0</v>
      </c>
      <c r="N56" s="63">
        <v>0</v>
      </c>
      <c r="O56" s="63">
        <v>0</v>
      </c>
      <c r="P56" s="193">
        <v>0</v>
      </c>
      <c r="Q56" s="191"/>
      <c r="R56" s="188"/>
      <c r="S56" s="63">
        <v>0</v>
      </c>
      <c r="T56" s="193">
        <v>0</v>
      </c>
      <c r="U56" s="188"/>
    </row>
    <row r="57" spans="1:21" ht="15" customHeight="1">
      <c r="A57" s="60" t="s">
        <v>33</v>
      </c>
      <c r="B57" s="189" t="s">
        <v>52</v>
      </c>
      <c r="C57" s="188"/>
      <c r="D57" s="190">
        <v>10133907540</v>
      </c>
      <c r="E57" s="188"/>
      <c r="F57" s="61">
        <v>1621425171</v>
      </c>
      <c r="G57" s="61">
        <v>8512482369</v>
      </c>
      <c r="H57" s="190">
        <v>3040172230</v>
      </c>
      <c r="I57" s="188"/>
      <c r="J57" s="190">
        <v>0</v>
      </c>
      <c r="K57" s="188"/>
      <c r="L57" s="61">
        <v>5472310139</v>
      </c>
      <c r="M57" s="61">
        <v>10133907540</v>
      </c>
      <c r="N57" s="61">
        <v>1621425171</v>
      </c>
      <c r="O57" s="61">
        <v>8512482369</v>
      </c>
      <c r="P57" s="190">
        <v>3040172230</v>
      </c>
      <c r="Q57" s="191"/>
      <c r="R57" s="188"/>
      <c r="S57" s="61">
        <v>0</v>
      </c>
      <c r="T57" s="190">
        <v>5472310139</v>
      </c>
      <c r="U57" s="188"/>
    </row>
    <row r="58" spans="1:21" ht="15" customHeight="1">
      <c r="A58" s="62"/>
      <c r="B58" s="194" t="s">
        <v>192</v>
      </c>
      <c r="C58" s="188"/>
      <c r="D58" s="193">
        <v>0</v>
      </c>
      <c r="E58" s="188"/>
      <c r="F58" s="63">
        <v>0</v>
      </c>
      <c r="G58" s="63">
        <v>0</v>
      </c>
      <c r="H58" s="193">
        <v>0</v>
      </c>
      <c r="I58" s="188"/>
      <c r="J58" s="193">
        <v>0</v>
      </c>
      <c r="K58" s="188"/>
      <c r="L58" s="63">
        <v>0</v>
      </c>
      <c r="M58" s="63">
        <v>0</v>
      </c>
      <c r="N58" s="63">
        <v>0</v>
      </c>
      <c r="O58" s="63">
        <v>0</v>
      </c>
      <c r="P58" s="193">
        <v>0</v>
      </c>
      <c r="Q58" s="191"/>
      <c r="R58" s="188"/>
      <c r="S58" s="63">
        <v>0</v>
      </c>
      <c r="T58" s="193">
        <v>0</v>
      </c>
      <c r="U58" s="188"/>
    </row>
    <row r="59" spans="1:21">
      <c r="A59" s="60" t="s">
        <v>34</v>
      </c>
      <c r="B59" s="189" t="s">
        <v>26</v>
      </c>
      <c r="C59" s="188"/>
      <c r="D59" s="190">
        <v>0</v>
      </c>
      <c r="E59" s="188"/>
      <c r="F59" s="61">
        <v>0</v>
      </c>
      <c r="G59" s="61">
        <v>0</v>
      </c>
      <c r="H59" s="190">
        <v>0</v>
      </c>
      <c r="I59" s="188"/>
      <c r="J59" s="190">
        <v>0</v>
      </c>
      <c r="K59" s="188"/>
      <c r="L59" s="61">
        <v>0</v>
      </c>
      <c r="M59" s="61">
        <v>0</v>
      </c>
      <c r="N59" s="61">
        <v>0</v>
      </c>
      <c r="O59" s="61">
        <v>0</v>
      </c>
      <c r="P59" s="190">
        <v>0</v>
      </c>
      <c r="Q59" s="191"/>
      <c r="R59" s="188"/>
      <c r="S59" s="61">
        <v>0</v>
      </c>
      <c r="T59" s="190">
        <v>0</v>
      </c>
      <c r="U59" s="188"/>
    </row>
    <row r="60" spans="1:21" ht="15" customHeight="1">
      <c r="A60" s="62"/>
      <c r="B60" s="194" t="s">
        <v>194</v>
      </c>
      <c r="C60" s="188"/>
      <c r="D60" s="193">
        <v>0</v>
      </c>
      <c r="E60" s="188"/>
      <c r="F60" s="63">
        <v>0</v>
      </c>
      <c r="G60" s="63">
        <v>0</v>
      </c>
      <c r="H60" s="193">
        <v>0</v>
      </c>
      <c r="I60" s="188"/>
      <c r="J60" s="193">
        <v>0</v>
      </c>
      <c r="K60" s="188"/>
      <c r="L60" s="63">
        <v>0</v>
      </c>
      <c r="M60" s="63">
        <v>0</v>
      </c>
      <c r="N60" s="63">
        <v>0</v>
      </c>
      <c r="O60" s="63">
        <v>0</v>
      </c>
      <c r="P60" s="193">
        <v>0</v>
      </c>
      <c r="Q60" s="191"/>
      <c r="R60" s="188"/>
      <c r="S60" s="63">
        <v>0</v>
      </c>
      <c r="T60" s="193">
        <v>0</v>
      </c>
      <c r="U60" s="188"/>
    </row>
    <row r="61" spans="1:21" ht="15" customHeight="1">
      <c r="A61" s="62"/>
      <c r="B61" s="194" t="s">
        <v>190</v>
      </c>
      <c r="C61" s="188"/>
      <c r="D61" s="193">
        <v>0</v>
      </c>
      <c r="E61" s="188"/>
      <c r="F61" s="63">
        <v>0</v>
      </c>
      <c r="G61" s="63">
        <v>0</v>
      </c>
      <c r="H61" s="193">
        <v>0</v>
      </c>
      <c r="I61" s="188"/>
      <c r="J61" s="193">
        <v>0</v>
      </c>
      <c r="K61" s="188"/>
      <c r="L61" s="63">
        <v>0</v>
      </c>
      <c r="M61" s="63">
        <v>0</v>
      </c>
      <c r="N61" s="63">
        <v>0</v>
      </c>
      <c r="O61" s="63">
        <v>0</v>
      </c>
      <c r="P61" s="193">
        <v>0</v>
      </c>
      <c r="Q61" s="191"/>
      <c r="R61" s="188"/>
      <c r="S61" s="63">
        <v>0</v>
      </c>
      <c r="T61" s="193">
        <v>0</v>
      </c>
      <c r="U61" s="188"/>
    </row>
    <row r="62" spans="1:21" ht="15" customHeight="1">
      <c r="A62" s="60" t="s">
        <v>35</v>
      </c>
      <c r="B62" s="189" t="s">
        <v>195</v>
      </c>
      <c r="C62" s="188"/>
      <c r="D62" s="190">
        <v>0</v>
      </c>
      <c r="E62" s="188"/>
      <c r="F62" s="61">
        <v>0</v>
      </c>
      <c r="G62" s="61">
        <v>0</v>
      </c>
      <c r="H62" s="190">
        <v>0</v>
      </c>
      <c r="I62" s="188"/>
      <c r="J62" s="190">
        <v>0</v>
      </c>
      <c r="K62" s="188"/>
      <c r="L62" s="61">
        <v>0</v>
      </c>
      <c r="M62" s="61">
        <v>0</v>
      </c>
      <c r="N62" s="61">
        <v>0</v>
      </c>
      <c r="O62" s="61">
        <v>0</v>
      </c>
      <c r="P62" s="190">
        <v>0</v>
      </c>
      <c r="Q62" s="191"/>
      <c r="R62" s="188"/>
      <c r="S62" s="61">
        <v>0</v>
      </c>
      <c r="T62" s="190">
        <v>0</v>
      </c>
      <c r="U62" s="188"/>
    </row>
    <row r="63" spans="1:21" ht="15" customHeight="1">
      <c r="A63" s="60" t="s">
        <v>13</v>
      </c>
      <c r="B63" s="189" t="s">
        <v>37</v>
      </c>
      <c r="C63" s="188"/>
      <c r="D63" s="190">
        <v>46598181404</v>
      </c>
      <c r="E63" s="188"/>
      <c r="F63" s="61">
        <v>7468075196</v>
      </c>
      <c r="G63" s="61">
        <v>39130106208</v>
      </c>
      <c r="H63" s="190">
        <v>39130106208</v>
      </c>
      <c r="I63" s="188"/>
      <c r="J63" s="190">
        <v>0</v>
      </c>
      <c r="K63" s="188"/>
      <c r="L63" s="61">
        <v>0</v>
      </c>
      <c r="M63" s="61">
        <v>46598181404</v>
      </c>
      <c r="N63" s="61">
        <v>7468075196</v>
      </c>
      <c r="O63" s="61">
        <v>39130106208</v>
      </c>
      <c r="P63" s="190">
        <v>39130106208</v>
      </c>
      <c r="Q63" s="191"/>
      <c r="R63" s="188"/>
      <c r="S63" s="61">
        <v>0</v>
      </c>
      <c r="T63" s="190">
        <v>0</v>
      </c>
      <c r="U63" s="188"/>
    </row>
    <row r="64" spans="1:21" ht="15" customHeight="1">
      <c r="A64" s="60" t="s">
        <v>36</v>
      </c>
      <c r="B64" s="189" t="s">
        <v>196</v>
      </c>
      <c r="C64" s="188"/>
      <c r="D64" s="190">
        <v>0</v>
      </c>
      <c r="E64" s="188"/>
      <c r="F64" s="61">
        <v>0</v>
      </c>
      <c r="G64" s="61">
        <v>0</v>
      </c>
      <c r="H64" s="190">
        <v>0</v>
      </c>
      <c r="I64" s="188"/>
      <c r="J64" s="190">
        <v>0</v>
      </c>
      <c r="K64" s="188"/>
      <c r="L64" s="61">
        <v>0</v>
      </c>
      <c r="M64" s="61">
        <v>0</v>
      </c>
      <c r="N64" s="61">
        <v>0</v>
      </c>
      <c r="O64" s="61">
        <v>0</v>
      </c>
      <c r="P64" s="190">
        <v>0</v>
      </c>
      <c r="Q64" s="191"/>
      <c r="R64" s="188"/>
      <c r="S64" s="61">
        <v>0</v>
      </c>
      <c r="T64" s="190">
        <v>0</v>
      </c>
      <c r="U64" s="188"/>
    </row>
    <row r="65" spans="1:23" ht="15" customHeight="1">
      <c r="A65" s="62"/>
      <c r="B65" s="194" t="s">
        <v>197</v>
      </c>
      <c r="C65" s="188"/>
      <c r="D65" s="193">
        <v>0</v>
      </c>
      <c r="E65" s="188"/>
      <c r="F65" s="63">
        <v>0</v>
      </c>
      <c r="G65" s="63">
        <v>0</v>
      </c>
      <c r="H65" s="193">
        <v>0</v>
      </c>
      <c r="I65" s="188"/>
      <c r="J65" s="193">
        <v>0</v>
      </c>
      <c r="K65" s="188"/>
      <c r="L65" s="63">
        <v>0</v>
      </c>
      <c r="M65" s="63">
        <v>0</v>
      </c>
      <c r="N65" s="63">
        <v>0</v>
      </c>
      <c r="O65" s="63">
        <v>0</v>
      </c>
      <c r="P65" s="193">
        <v>0</v>
      </c>
      <c r="Q65" s="191"/>
      <c r="R65" s="188"/>
      <c r="S65" s="63">
        <v>0</v>
      </c>
      <c r="T65" s="193">
        <v>0</v>
      </c>
      <c r="U65" s="188"/>
    </row>
    <row r="66" spans="1:23" ht="15" customHeight="1">
      <c r="A66" s="62"/>
      <c r="B66" s="194" t="s">
        <v>198</v>
      </c>
      <c r="C66" s="188"/>
      <c r="D66" s="193">
        <v>0</v>
      </c>
      <c r="E66" s="188"/>
      <c r="F66" s="63">
        <v>0</v>
      </c>
      <c r="G66" s="63">
        <v>0</v>
      </c>
      <c r="H66" s="193">
        <v>0</v>
      </c>
      <c r="I66" s="188"/>
      <c r="J66" s="193">
        <v>0</v>
      </c>
      <c r="K66" s="188"/>
      <c r="L66" s="63">
        <v>0</v>
      </c>
      <c r="M66" s="63">
        <v>0</v>
      </c>
      <c r="N66" s="63">
        <v>0</v>
      </c>
      <c r="O66" s="63">
        <v>0</v>
      </c>
      <c r="P66" s="193">
        <v>0</v>
      </c>
      <c r="Q66" s="191"/>
      <c r="R66" s="188"/>
      <c r="S66" s="63">
        <v>0</v>
      </c>
      <c r="T66" s="193">
        <v>0</v>
      </c>
      <c r="U66" s="188"/>
    </row>
    <row r="67" spans="1:23">
      <c r="A67" s="60" t="s">
        <v>14</v>
      </c>
      <c r="B67" s="189" t="s">
        <v>40</v>
      </c>
      <c r="C67" s="188"/>
      <c r="D67" s="190">
        <v>3502948109</v>
      </c>
      <c r="E67" s="188"/>
      <c r="F67" s="61">
        <v>0</v>
      </c>
      <c r="G67" s="61">
        <v>3502948109</v>
      </c>
      <c r="H67" s="190">
        <v>1573589724</v>
      </c>
      <c r="I67" s="188"/>
      <c r="J67" s="190">
        <v>0</v>
      </c>
      <c r="K67" s="188"/>
      <c r="L67" s="61">
        <v>1929358385</v>
      </c>
      <c r="M67" s="61">
        <v>3502948109</v>
      </c>
      <c r="N67" s="61">
        <v>0</v>
      </c>
      <c r="O67" s="61">
        <v>3502948109</v>
      </c>
      <c r="P67" s="190">
        <v>1573589724</v>
      </c>
      <c r="Q67" s="191"/>
      <c r="R67" s="188"/>
      <c r="S67" s="61">
        <v>0</v>
      </c>
      <c r="T67" s="190">
        <v>1929358385</v>
      </c>
      <c r="U67" s="188"/>
    </row>
    <row r="68" spans="1:23" s="56" customFormat="1">
      <c r="A68" s="60" t="s">
        <v>39</v>
      </c>
      <c r="B68" s="189" t="s">
        <v>121</v>
      </c>
      <c r="C68" s="188"/>
      <c r="D68" s="190">
        <v>167744715</v>
      </c>
      <c r="E68" s="188"/>
      <c r="F68" s="61">
        <v>19615000</v>
      </c>
      <c r="G68" s="61">
        <v>148129715</v>
      </c>
      <c r="H68" s="190">
        <v>90579715</v>
      </c>
      <c r="I68" s="188"/>
      <c r="J68" s="190">
        <v>0</v>
      </c>
      <c r="K68" s="188"/>
      <c r="L68" s="61">
        <v>57550000</v>
      </c>
      <c r="M68" s="61">
        <v>167744715</v>
      </c>
      <c r="N68" s="61">
        <v>19615000</v>
      </c>
      <c r="O68" s="61">
        <v>148129715</v>
      </c>
      <c r="P68" s="190">
        <v>90579715</v>
      </c>
      <c r="Q68" s="191"/>
      <c r="R68" s="188"/>
      <c r="S68" s="61">
        <v>0</v>
      </c>
      <c r="T68" s="190">
        <v>57550000</v>
      </c>
      <c r="U68" s="188"/>
      <c r="W68" s="57"/>
    </row>
    <row r="69" spans="1:23" s="56" customFormat="1" ht="15" customHeight="1">
      <c r="A69" s="62"/>
      <c r="B69" s="194" t="s">
        <v>199</v>
      </c>
      <c r="C69" s="188"/>
      <c r="D69" s="193">
        <v>0</v>
      </c>
      <c r="E69" s="188"/>
      <c r="F69" s="63">
        <v>0</v>
      </c>
      <c r="G69" s="63">
        <v>0</v>
      </c>
      <c r="H69" s="193">
        <v>0</v>
      </c>
      <c r="I69" s="188"/>
      <c r="J69" s="193">
        <v>0</v>
      </c>
      <c r="K69" s="188"/>
      <c r="L69" s="63">
        <v>0</v>
      </c>
      <c r="M69" s="63">
        <v>0</v>
      </c>
      <c r="N69" s="63">
        <v>0</v>
      </c>
      <c r="O69" s="63">
        <v>0</v>
      </c>
      <c r="P69" s="193">
        <v>0</v>
      </c>
      <c r="Q69" s="191"/>
      <c r="R69" s="188"/>
      <c r="S69" s="63">
        <v>0</v>
      </c>
      <c r="T69" s="193">
        <v>0</v>
      </c>
      <c r="U69" s="188"/>
      <c r="W69" s="57"/>
    </row>
    <row r="70" spans="1:23" s="56" customFormat="1" ht="15" customHeight="1">
      <c r="A70" s="62"/>
      <c r="B70" s="194" t="s">
        <v>200</v>
      </c>
      <c r="C70" s="188"/>
      <c r="D70" s="193">
        <v>0</v>
      </c>
      <c r="E70" s="188"/>
      <c r="F70" s="63">
        <v>0</v>
      </c>
      <c r="G70" s="63">
        <v>0</v>
      </c>
      <c r="H70" s="193">
        <v>0</v>
      </c>
      <c r="I70" s="188"/>
      <c r="J70" s="193">
        <v>0</v>
      </c>
      <c r="K70" s="188"/>
      <c r="L70" s="63">
        <v>0</v>
      </c>
      <c r="M70" s="63">
        <v>0</v>
      </c>
      <c r="N70" s="63">
        <v>0</v>
      </c>
      <c r="O70" s="63">
        <v>0</v>
      </c>
      <c r="P70" s="193">
        <v>0</v>
      </c>
      <c r="Q70" s="191"/>
      <c r="R70" s="188"/>
      <c r="S70" s="63">
        <v>0</v>
      </c>
      <c r="T70" s="193">
        <v>0</v>
      </c>
      <c r="U70" s="188"/>
      <c r="W70" s="57"/>
    </row>
    <row r="71" spans="1:23" s="56" customFormat="1" ht="15" customHeight="1">
      <c r="A71" s="62"/>
      <c r="B71" s="194" t="s">
        <v>201</v>
      </c>
      <c r="C71" s="188"/>
      <c r="D71" s="193">
        <v>0</v>
      </c>
      <c r="E71" s="188"/>
      <c r="F71" s="63">
        <v>0</v>
      </c>
      <c r="G71" s="63">
        <v>0</v>
      </c>
      <c r="H71" s="193">
        <v>0</v>
      </c>
      <c r="I71" s="188"/>
      <c r="J71" s="193">
        <v>0</v>
      </c>
      <c r="K71" s="188"/>
      <c r="L71" s="63">
        <v>0</v>
      </c>
      <c r="M71" s="63">
        <v>0</v>
      </c>
      <c r="N71" s="63">
        <v>0</v>
      </c>
      <c r="O71" s="63">
        <v>0</v>
      </c>
      <c r="P71" s="193">
        <v>0</v>
      </c>
      <c r="Q71" s="191"/>
      <c r="R71" s="188"/>
      <c r="S71" s="63">
        <v>0</v>
      </c>
      <c r="T71" s="193">
        <v>0</v>
      </c>
      <c r="U71" s="188"/>
      <c r="W71" s="57"/>
    </row>
    <row r="72" spans="1:23" s="56" customFormat="1" ht="15" customHeight="1">
      <c r="A72" s="62"/>
      <c r="B72" s="194" t="s">
        <v>202</v>
      </c>
      <c r="C72" s="188"/>
      <c r="D72" s="193">
        <v>0</v>
      </c>
      <c r="E72" s="188"/>
      <c r="F72" s="63">
        <v>0</v>
      </c>
      <c r="G72" s="63">
        <v>0</v>
      </c>
      <c r="H72" s="193">
        <v>0</v>
      </c>
      <c r="I72" s="188"/>
      <c r="J72" s="193">
        <v>0</v>
      </c>
      <c r="K72" s="188"/>
      <c r="L72" s="63">
        <v>0</v>
      </c>
      <c r="M72" s="63">
        <v>0</v>
      </c>
      <c r="N72" s="63">
        <v>0</v>
      </c>
      <c r="O72" s="63">
        <v>0</v>
      </c>
      <c r="P72" s="193">
        <v>0</v>
      </c>
      <c r="Q72" s="191"/>
      <c r="R72" s="188"/>
      <c r="S72" s="63">
        <v>0</v>
      </c>
      <c r="T72" s="193">
        <v>0</v>
      </c>
      <c r="U72" s="188"/>
      <c r="W72" s="57"/>
    </row>
    <row r="73" spans="1:23" s="56" customFormat="1" ht="15" customHeight="1">
      <c r="A73" s="62"/>
      <c r="B73" s="194" t="s">
        <v>203</v>
      </c>
      <c r="C73" s="188"/>
      <c r="D73" s="193">
        <v>0</v>
      </c>
      <c r="E73" s="188"/>
      <c r="F73" s="63">
        <v>0</v>
      </c>
      <c r="G73" s="63">
        <v>0</v>
      </c>
      <c r="H73" s="193">
        <v>0</v>
      </c>
      <c r="I73" s="188"/>
      <c r="J73" s="193">
        <v>0</v>
      </c>
      <c r="K73" s="188"/>
      <c r="L73" s="63">
        <v>0</v>
      </c>
      <c r="M73" s="63">
        <v>0</v>
      </c>
      <c r="N73" s="63">
        <v>0</v>
      </c>
      <c r="O73" s="63">
        <v>0</v>
      </c>
      <c r="P73" s="193">
        <v>0</v>
      </c>
      <c r="Q73" s="191"/>
      <c r="R73" s="188"/>
      <c r="S73" s="63">
        <v>0</v>
      </c>
      <c r="T73" s="193">
        <v>0</v>
      </c>
      <c r="U73" s="188"/>
      <c r="W73" s="57"/>
    </row>
    <row r="74" spans="1:23" s="56" customFormat="1" ht="15" customHeight="1">
      <c r="A74" s="60" t="s">
        <v>122</v>
      </c>
      <c r="B74" s="189" t="s">
        <v>204</v>
      </c>
      <c r="C74" s="188"/>
      <c r="D74" s="190">
        <v>19615000</v>
      </c>
      <c r="E74" s="188"/>
      <c r="F74" s="61">
        <v>19615000</v>
      </c>
      <c r="G74" s="61">
        <v>0</v>
      </c>
      <c r="H74" s="190">
        <v>0</v>
      </c>
      <c r="I74" s="188"/>
      <c r="J74" s="190">
        <v>0</v>
      </c>
      <c r="K74" s="188"/>
      <c r="L74" s="61">
        <v>0</v>
      </c>
      <c r="M74" s="61">
        <v>19615000</v>
      </c>
      <c r="N74" s="61">
        <v>19615000</v>
      </c>
      <c r="O74" s="61">
        <v>0</v>
      </c>
      <c r="P74" s="190">
        <v>0</v>
      </c>
      <c r="Q74" s="191"/>
      <c r="R74" s="188"/>
      <c r="S74" s="61">
        <v>0</v>
      </c>
      <c r="T74" s="190">
        <v>0</v>
      </c>
      <c r="U74" s="188"/>
      <c r="W74" s="57"/>
    </row>
    <row r="75" spans="1:23" s="56" customFormat="1" ht="15" customHeight="1">
      <c r="A75" s="60" t="s">
        <v>123</v>
      </c>
      <c r="B75" s="189" t="s">
        <v>205</v>
      </c>
      <c r="C75" s="188"/>
      <c r="D75" s="190">
        <v>27894778</v>
      </c>
      <c r="E75" s="188"/>
      <c r="F75" s="61">
        <v>0</v>
      </c>
      <c r="G75" s="61">
        <v>27894778</v>
      </c>
      <c r="H75" s="190">
        <v>27894778</v>
      </c>
      <c r="I75" s="188"/>
      <c r="J75" s="190">
        <v>0</v>
      </c>
      <c r="K75" s="188"/>
      <c r="L75" s="61">
        <v>0</v>
      </c>
      <c r="M75" s="61">
        <v>27894778</v>
      </c>
      <c r="N75" s="61">
        <v>0</v>
      </c>
      <c r="O75" s="61">
        <v>27894778</v>
      </c>
      <c r="P75" s="190">
        <v>27894778</v>
      </c>
      <c r="Q75" s="191"/>
      <c r="R75" s="188"/>
      <c r="S75" s="61">
        <v>0</v>
      </c>
      <c r="T75" s="190">
        <v>0</v>
      </c>
      <c r="U75" s="188"/>
      <c r="W75" s="57"/>
    </row>
    <row r="76" spans="1:23" s="56" customFormat="1" ht="15" customHeight="1">
      <c r="A76" s="60" t="s">
        <v>124</v>
      </c>
      <c r="B76" s="189" t="s">
        <v>206</v>
      </c>
      <c r="C76" s="188"/>
      <c r="D76" s="190">
        <v>0</v>
      </c>
      <c r="E76" s="188"/>
      <c r="F76" s="61">
        <v>0</v>
      </c>
      <c r="G76" s="61">
        <v>0</v>
      </c>
      <c r="H76" s="190">
        <v>0</v>
      </c>
      <c r="I76" s="188"/>
      <c r="J76" s="190">
        <v>0</v>
      </c>
      <c r="K76" s="188"/>
      <c r="L76" s="61">
        <v>0</v>
      </c>
      <c r="M76" s="61">
        <v>0</v>
      </c>
      <c r="N76" s="61">
        <v>0</v>
      </c>
      <c r="O76" s="61">
        <v>0</v>
      </c>
      <c r="P76" s="190">
        <v>0</v>
      </c>
      <c r="Q76" s="191"/>
      <c r="R76" s="188"/>
      <c r="S76" s="61">
        <v>0</v>
      </c>
      <c r="T76" s="190">
        <v>0</v>
      </c>
      <c r="U76" s="188"/>
      <c r="W76" s="57"/>
    </row>
    <row r="77" spans="1:23" s="56" customFormat="1">
      <c r="A77" s="60" t="s">
        <v>125</v>
      </c>
      <c r="B77" s="189" t="s">
        <v>207</v>
      </c>
      <c r="C77" s="188"/>
      <c r="D77" s="190">
        <v>120234937</v>
      </c>
      <c r="E77" s="188"/>
      <c r="F77" s="61">
        <v>0</v>
      </c>
      <c r="G77" s="61">
        <v>120234937</v>
      </c>
      <c r="H77" s="190">
        <v>62684937</v>
      </c>
      <c r="I77" s="188"/>
      <c r="J77" s="190">
        <v>0</v>
      </c>
      <c r="K77" s="188"/>
      <c r="L77" s="61">
        <v>57550000</v>
      </c>
      <c r="M77" s="61">
        <v>120234937</v>
      </c>
      <c r="N77" s="61">
        <v>0</v>
      </c>
      <c r="O77" s="61">
        <v>120234937</v>
      </c>
      <c r="P77" s="190">
        <v>62684937</v>
      </c>
      <c r="Q77" s="191"/>
      <c r="R77" s="188"/>
      <c r="S77" s="61">
        <v>0</v>
      </c>
      <c r="T77" s="190">
        <v>57550000</v>
      </c>
      <c r="U77" s="188"/>
      <c r="W77" s="57"/>
    </row>
    <row r="78" spans="1:23" ht="15" customHeight="1">
      <c r="A78" s="60" t="s">
        <v>15</v>
      </c>
      <c r="B78" s="189" t="s">
        <v>208</v>
      </c>
      <c r="C78" s="188"/>
      <c r="D78" s="190">
        <v>4725944556</v>
      </c>
      <c r="E78" s="188"/>
      <c r="F78" s="61">
        <v>922024415</v>
      </c>
      <c r="G78" s="61">
        <v>3803920141</v>
      </c>
      <c r="H78" s="190">
        <v>3031790692</v>
      </c>
      <c r="I78" s="188"/>
      <c r="J78" s="190">
        <v>0</v>
      </c>
      <c r="K78" s="188"/>
      <c r="L78" s="61">
        <v>772129449</v>
      </c>
      <c r="M78" s="61">
        <v>4725944556</v>
      </c>
      <c r="N78" s="61">
        <v>922024415</v>
      </c>
      <c r="O78" s="61">
        <v>3803920141</v>
      </c>
      <c r="P78" s="190">
        <v>3031790692</v>
      </c>
      <c r="Q78" s="191"/>
      <c r="R78" s="188"/>
      <c r="S78" s="61">
        <v>0</v>
      </c>
      <c r="T78" s="190">
        <v>772129449</v>
      </c>
      <c r="U78" s="188"/>
    </row>
    <row r="79" spans="1:23" ht="15" customHeight="1">
      <c r="A79" s="60" t="s">
        <v>126</v>
      </c>
      <c r="B79" s="189" t="s">
        <v>42</v>
      </c>
      <c r="C79" s="188"/>
      <c r="D79" s="190">
        <v>0</v>
      </c>
      <c r="E79" s="188"/>
      <c r="F79" s="61">
        <v>0</v>
      </c>
      <c r="G79" s="61">
        <v>0</v>
      </c>
      <c r="H79" s="190">
        <v>0</v>
      </c>
      <c r="I79" s="188"/>
      <c r="J79" s="190">
        <v>0</v>
      </c>
      <c r="K79" s="188"/>
      <c r="L79" s="61">
        <v>0</v>
      </c>
      <c r="M79" s="61">
        <v>0</v>
      </c>
      <c r="N79" s="61">
        <v>0</v>
      </c>
      <c r="O79" s="61">
        <v>0</v>
      </c>
      <c r="P79" s="190">
        <v>0</v>
      </c>
      <c r="Q79" s="191"/>
      <c r="R79" s="188"/>
      <c r="S79" s="61">
        <v>0</v>
      </c>
      <c r="T79" s="190">
        <v>0</v>
      </c>
      <c r="U79" s="188"/>
    </row>
    <row r="80" spans="1:23" ht="15" customHeight="1">
      <c r="A80" s="60" t="s">
        <v>127</v>
      </c>
      <c r="B80" s="189" t="s">
        <v>128</v>
      </c>
      <c r="C80" s="188"/>
      <c r="D80" s="190">
        <v>88822472</v>
      </c>
      <c r="E80" s="188"/>
      <c r="F80" s="61">
        <v>0</v>
      </c>
      <c r="G80" s="61">
        <v>88822472</v>
      </c>
      <c r="H80" s="190">
        <v>0</v>
      </c>
      <c r="I80" s="188"/>
      <c r="J80" s="190">
        <v>0</v>
      </c>
      <c r="K80" s="188"/>
      <c r="L80" s="61">
        <v>88822472</v>
      </c>
      <c r="M80" s="61">
        <v>88822472</v>
      </c>
      <c r="N80" s="61">
        <v>0</v>
      </c>
      <c r="O80" s="61">
        <v>88822472</v>
      </c>
      <c r="P80" s="190">
        <v>0</v>
      </c>
      <c r="Q80" s="191"/>
      <c r="R80" s="188"/>
      <c r="S80" s="61">
        <v>0</v>
      </c>
      <c r="T80" s="190">
        <v>88822472</v>
      </c>
      <c r="U80" s="188"/>
    </row>
    <row r="81" spans="1:21" ht="15" customHeight="1">
      <c r="A81" s="60" t="s">
        <v>129</v>
      </c>
      <c r="B81" s="189" t="s">
        <v>209</v>
      </c>
      <c r="C81" s="188"/>
      <c r="D81" s="190">
        <v>1849575584</v>
      </c>
      <c r="E81" s="188"/>
      <c r="F81" s="61">
        <v>369915115</v>
      </c>
      <c r="G81" s="61">
        <v>1479660469</v>
      </c>
      <c r="H81" s="190">
        <v>1450775292</v>
      </c>
      <c r="I81" s="188"/>
      <c r="J81" s="190">
        <v>0</v>
      </c>
      <c r="K81" s="188"/>
      <c r="L81" s="61">
        <v>28885177</v>
      </c>
      <c r="M81" s="61">
        <v>1849575584</v>
      </c>
      <c r="N81" s="61">
        <v>369915115</v>
      </c>
      <c r="O81" s="61">
        <v>1479660469</v>
      </c>
      <c r="P81" s="190">
        <v>1450775292</v>
      </c>
      <c r="Q81" s="191"/>
      <c r="R81" s="188"/>
      <c r="S81" s="61">
        <v>0</v>
      </c>
      <c r="T81" s="190">
        <v>28885177</v>
      </c>
      <c r="U81" s="188"/>
    </row>
    <row r="82" spans="1:21" ht="15" customHeight="1">
      <c r="A82" s="62"/>
      <c r="B82" s="194" t="s">
        <v>210</v>
      </c>
      <c r="C82" s="188"/>
      <c r="D82" s="193">
        <v>0</v>
      </c>
      <c r="E82" s="188"/>
      <c r="F82" s="63">
        <v>0</v>
      </c>
      <c r="G82" s="63">
        <v>0</v>
      </c>
      <c r="H82" s="193">
        <v>0</v>
      </c>
      <c r="I82" s="188"/>
      <c r="J82" s="193">
        <v>0</v>
      </c>
      <c r="K82" s="188"/>
      <c r="L82" s="63">
        <v>0</v>
      </c>
      <c r="M82" s="63">
        <v>0</v>
      </c>
      <c r="N82" s="63">
        <v>0</v>
      </c>
      <c r="O82" s="63">
        <v>0</v>
      </c>
      <c r="P82" s="193">
        <v>0</v>
      </c>
      <c r="Q82" s="191"/>
      <c r="R82" s="188"/>
      <c r="S82" s="63">
        <v>0</v>
      </c>
      <c r="T82" s="193">
        <v>0</v>
      </c>
      <c r="U82" s="188"/>
    </row>
    <row r="83" spans="1:21" ht="15" customHeight="1">
      <c r="A83" s="62"/>
      <c r="B83" s="194" t="s">
        <v>211</v>
      </c>
      <c r="C83" s="188"/>
      <c r="D83" s="193">
        <v>0</v>
      </c>
      <c r="E83" s="188"/>
      <c r="F83" s="63">
        <v>0</v>
      </c>
      <c r="G83" s="63">
        <v>0</v>
      </c>
      <c r="H83" s="193">
        <v>0</v>
      </c>
      <c r="I83" s="188"/>
      <c r="J83" s="193">
        <v>0</v>
      </c>
      <c r="K83" s="188"/>
      <c r="L83" s="63">
        <v>0</v>
      </c>
      <c r="M83" s="63">
        <v>0</v>
      </c>
      <c r="N83" s="63">
        <v>0</v>
      </c>
      <c r="O83" s="63">
        <v>0</v>
      </c>
      <c r="P83" s="193">
        <v>0</v>
      </c>
      <c r="Q83" s="191"/>
      <c r="R83" s="188"/>
      <c r="S83" s="63">
        <v>0</v>
      </c>
      <c r="T83" s="193">
        <v>0</v>
      </c>
      <c r="U83" s="188"/>
    </row>
    <row r="84" spans="1:21" ht="15" customHeight="1">
      <c r="A84" s="60" t="s">
        <v>130</v>
      </c>
      <c r="B84" s="189" t="s">
        <v>46</v>
      </c>
      <c r="C84" s="188"/>
      <c r="D84" s="190">
        <v>2760546500</v>
      </c>
      <c r="E84" s="188"/>
      <c r="F84" s="61">
        <v>552109300</v>
      </c>
      <c r="G84" s="61">
        <v>2208437200</v>
      </c>
      <c r="H84" s="190">
        <v>1554015400</v>
      </c>
      <c r="I84" s="188"/>
      <c r="J84" s="190">
        <v>0</v>
      </c>
      <c r="K84" s="188"/>
      <c r="L84" s="61">
        <v>654421800</v>
      </c>
      <c r="M84" s="61">
        <v>2760546500</v>
      </c>
      <c r="N84" s="61">
        <v>552109300</v>
      </c>
      <c r="O84" s="61">
        <v>2208437200</v>
      </c>
      <c r="P84" s="190">
        <v>1554015400</v>
      </c>
      <c r="Q84" s="191"/>
      <c r="R84" s="188"/>
      <c r="S84" s="61">
        <v>0</v>
      </c>
      <c r="T84" s="190">
        <v>654421800</v>
      </c>
      <c r="U84" s="188"/>
    </row>
    <row r="85" spans="1:21" ht="15" customHeight="1">
      <c r="A85" s="62"/>
      <c r="B85" s="194" t="s">
        <v>212</v>
      </c>
      <c r="C85" s="188"/>
      <c r="D85" s="193">
        <v>1023125000</v>
      </c>
      <c r="E85" s="188"/>
      <c r="F85" s="63">
        <v>204625000</v>
      </c>
      <c r="G85" s="63">
        <v>818500000</v>
      </c>
      <c r="H85" s="193">
        <v>511562500</v>
      </c>
      <c r="I85" s="188"/>
      <c r="J85" s="193">
        <v>0</v>
      </c>
      <c r="K85" s="188"/>
      <c r="L85" s="63">
        <v>306937500</v>
      </c>
      <c r="M85" s="63">
        <v>1023125000</v>
      </c>
      <c r="N85" s="63">
        <v>204625000</v>
      </c>
      <c r="O85" s="63">
        <v>818500000</v>
      </c>
      <c r="P85" s="193">
        <v>511562500</v>
      </c>
      <c r="Q85" s="191"/>
      <c r="R85" s="188"/>
      <c r="S85" s="63">
        <v>0</v>
      </c>
      <c r="T85" s="193">
        <v>306937500</v>
      </c>
      <c r="U85" s="188"/>
    </row>
    <row r="86" spans="1:21" ht="15" customHeight="1">
      <c r="A86" s="60" t="s">
        <v>131</v>
      </c>
      <c r="B86" s="189" t="s">
        <v>213</v>
      </c>
      <c r="C86" s="188"/>
      <c r="D86" s="190">
        <v>27000000</v>
      </c>
      <c r="E86" s="188"/>
      <c r="F86" s="61">
        <v>0</v>
      </c>
      <c r="G86" s="61">
        <v>27000000</v>
      </c>
      <c r="H86" s="190">
        <v>27000000</v>
      </c>
      <c r="I86" s="188"/>
      <c r="J86" s="190">
        <v>0</v>
      </c>
      <c r="K86" s="188"/>
      <c r="L86" s="61">
        <v>0</v>
      </c>
      <c r="M86" s="61">
        <v>27000000</v>
      </c>
      <c r="N86" s="61">
        <v>0</v>
      </c>
      <c r="O86" s="61">
        <v>27000000</v>
      </c>
      <c r="P86" s="190">
        <v>27000000</v>
      </c>
      <c r="Q86" s="191"/>
      <c r="R86" s="188"/>
      <c r="S86" s="61">
        <v>0</v>
      </c>
      <c r="T86" s="190">
        <v>0</v>
      </c>
      <c r="U86" s="188"/>
    </row>
    <row r="87" spans="1:21" ht="15" customHeight="1">
      <c r="A87" s="60" t="s">
        <v>16</v>
      </c>
      <c r="B87" s="189" t="s">
        <v>48</v>
      </c>
      <c r="C87" s="188"/>
      <c r="D87" s="190">
        <v>0</v>
      </c>
      <c r="E87" s="188"/>
      <c r="F87" s="61">
        <v>0</v>
      </c>
      <c r="G87" s="61">
        <v>0</v>
      </c>
      <c r="H87" s="190">
        <v>0</v>
      </c>
      <c r="I87" s="188"/>
      <c r="J87" s="190">
        <v>0</v>
      </c>
      <c r="K87" s="188"/>
      <c r="L87" s="61">
        <v>0</v>
      </c>
      <c r="M87" s="61">
        <v>0</v>
      </c>
      <c r="N87" s="61">
        <v>0</v>
      </c>
      <c r="O87" s="61">
        <v>0</v>
      </c>
      <c r="P87" s="190">
        <v>0</v>
      </c>
      <c r="Q87" s="191"/>
      <c r="R87" s="188"/>
      <c r="S87" s="61">
        <v>0</v>
      </c>
      <c r="T87" s="190">
        <v>0</v>
      </c>
      <c r="U87" s="188"/>
    </row>
    <row r="88" spans="1:21" ht="15" customHeight="1">
      <c r="A88" s="60" t="s">
        <v>41</v>
      </c>
      <c r="B88" s="189" t="s">
        <v>50</v>
      </c>
      <c r="C88" s="188"/>
      <c r="D88" s="190">
        <v>0</v>
      </c>
      <c r="E88" s="188"/>
      <c r="F88" s="61">
        <v>0</v>
      </c>
      <c r="G88" s="61">
        <v>0</v>
      </c>
      <c r="H88" s="190">
        <v>0</v>
      </c>
      <c r="I88" s="188"/>
      <c r="J88" s="190">
        <v>0</v>
      </c>
      <c r="K88" s="188"/>
      <c r="L88" s="61">
        <v>0</v>
      </c>
      <c r="M88" s="61">
        <v>0</v>
      </c>
      <c r="N88" s="61">
        <v>0</v>
      </c>
      <c r="O88" s="61">
        <v>0</v>
      </c>
      <c r="P88" s="190">
        <v>0</v>
      </c>
      <c r="Q88" s="191"/>
      <c r="R88" s="188"/>
      <c r="S88" s="61">
        <v>0</v>
      </c>
      <c r="T88" s="190">
        <v>0</v>
      </c>
      <c r="U88" s="188"/>
    </row>
    <row r="89" spans="1:21" ht="15" customHeight="1">
      <c r="A89" s="60" t="s">
        <v>43</v>
      </c>
      <c r="B89" s="189" t="s">
        <v>52</v>
      </c>
      <c r="C89" s="188"/>
      <c r="D89" s="190">
        <v>0</v>
      </c>
      <c r="E89" s="188"/>
      <c r="F89" s="61">
        <v>0</v>
      </c>
      <c r="G89" s="61">
        <v>0</v>
      </c>
      <c r="H89" s="190">
        <v>0</v>
      </c>
      <c r="I89" s="188"/>
      <c r="J89" s="190">
        <v>0</v>
      </c>
      <c r="K89" s="188"/>
      <c r="L89" s="61">
        <v>0</v>
      </c>
      <c r="M89" s="61">
        <v>0</v>
      </c>
      <c r="N89" s="61">
        <v>0</v>
      </c>
      <c r="O89" s="61">
        <v>0</v>
      </c>
      <c r="P89" s="190">
        <v>0</v>
      </c>
      <c r="Q89" s="191"/>
      <c r="R89" s="188"/>
      <c r="S89" s="61">
        <v>0</v>
      </c>
      <c r="T89" s="190">
        <v>0</v>
      </c>
      <c r="U89" s="188"/>
    </row>
    <row r="90" spans="1:21" ht="15" customHeight="1">
      <c r="A90" s="60" t="s">
        <v>44</v>
      </c>
      <c r="B90" s="189" t="s">
        <v>214</v>
      </c>
      <c r="C90" s="188"/>
      <c r="D90" s="190">
        <v>0</v>
      </c>
      <c r="E90" s="188"/>
      <c r="F90" s="61">
        <v>0</v>
      </c>
      <c r="G90" s="61">
        <v>0</v>
      </c>
      <c r="H90" s="190">
        <v>0</v>
      </c>
      <c r="I90" s="188"/>
      <c r="J90" s="190">
        <v>0</v>
      </c>
      <c r="K90" s="188"/>
      <c r="L90" s="61">
        <v>0</v>
      </c>
      <c r="M90" s="61">
        <v>0</v>
      </c>
      <c r="N90" s="61">
        <v>0</v>
      </c>
      <c r="O90" s="61">
        <v>0</v>
      </c>
      <c r="P90" s="190">
        <v>0</v>
      </c>
      <c r="Q90" s="191"/>
      <c r="R90" s="188"/>
      <c r="S90" s="61">
        <v>0</v>
      </c>
      <c r="T90" s="190">
        <v>0</v>
      </c>
      <c r="U90" s="188"/>
    </row>
    <row r="91" spans="1:21" ht="15" customHeight="1">
      <c r="A91" s="60" t="s">
        <v>45</v>
      </c>
      <c r="B91" s="189" t="s">
        <v>54</v>
      </c>
      <c r="C91" s="188"/>
      <c r="D91" s="190">
        <v>0</v>
      </c>
      <c r="E91" s="188"/>
      <c r="F91" s="61">
        <v>0</v>
      </c>
      <c r="G91" s="61">
        <v>0</v>
      </c>
      <c r="H91" s="190">
        <v>0</v>
      </c>
      <c r="I91" s="188"/>
      <c r="J91" s="190">
        <v>0</v>
      </c>
      <c r="K91" s="188"/>
      <c r="L91" s="61">
        <v>0</v>
      </c>
      <c r="M91" s="61">
        <v>0</v>
      </c>
      <c r="N91" s="61">
        <v>0</v>
      </c>
      <c r="O91" s="61">
        <v>0</v>
      </c>
      <c r="P91" s="190">
        <v>0</v>
      </c>
      <c r="Q91" s="191"/>
      <c r="R91" s="188"/>
      <c r="S91" s="61">
        <v>0</v>
      </c>
      <c r="T91" s="190">
        <v>0</v>
      </c>
      <c r="U91" s="188"/>
    </row>
    <row r="92" spans="1:21">
      <c r="A92" s="60" t="s">
        <v>47</v>
      </c>
      <c r="B92" s="189" t="s">
        <v>55</v>
      </c>
      <c r="C92" s="188"/>
      <c r="D92" s="190">
        <v>0</v>
      </c>
      <c r="E92" s="188"/>
      <c r="F92" s="61">
        <v>0</v>
      </c>
      <c r="G92" s="61">
        <v>0</v>
      </c>
      <c r="H92" s="190">
        <v>0</v>
      </c>
      <c r="I92" s="188"/>
      <c r="J92" s="190">
        <v>0</v>
      </c>
      <c r="K92" s="188"/>
      <c r="L92" s="61">
        <v>0</v>
      </c>
      <c r="M92" s="61">
        <v>0</v>
      </c>
      <c r="N92" s="61">
        <v>0</v>
      </c>
      <c r="O92" s="61">
        <v>0</v>
      </c>
      <c r="P92" s="190">
        <v>0</v>
      </c>
      <c r="Q92" s="191"/>
      <c r="R92" s="188"/>
      <c r="S92" s="61">
        <v>0</v>
      </c>
      <c r="T92" s="190">
        <v>0</v>
      </c>
      <c r="U92" s="188"/>
    </row>
    <row r="93" spans="1:21" ht="15" customHeight="1">
      <c r="A93" s="60" t="s">
        <v>17</v>
      </c>
      <c r="B93" s="189" t="s">
        <v>132</v>
      </c>
      <c r="C93" s="188"/>
      <c r="D93" s="190">
        <v>0</v>
      </c>
      <c r="E93" s="188"/>
      <c r="F93" s="61">
        <v>0</v>
      </c>
      <c r="G93" s="61">
        <v>0</v>
      </c>
      <c r="H93" s="190">
        <v>0</v>
      </c>
      <c r="I93" s="188"/>
      <c r="J93" s="190">
        <v>0</v>
      </c>
      <c r="K93" s="188"/>
      <c r="L93" s="61">
        <v>0</v>
      </c>
      <c r="M93" s="61">
        <v>0</v>
      </c>
      <c r="N93" s="61">
        <v>0</v>
      </c>
      <c r="O93" s="61">
        <v>0</v>
      </c>
      <c r="P93" s="190">
        <v>0</v>
      </c>
      <c r="Q93" s="191"/>
      <c r="R93" s="188"/>
      <c r="S93" s="61">
        <v>0</v>
      </c>
      <c r="T93" s="190">
        <v>0</v>
      </c>
      <c r="U93" s="188"/>
    </row>
    <row r="94" spans="1:21" ht="15" customHeight="1">
      <c r="A94" s="60" t="s">
        <v>49</v>
      </c>
      <c r="B94" s="189" t="s">
        <v>57</v>
      </c>
      <c r="C94" s="188"/>
      <c r="D94" s="190">
        <v>0</v>
      </c>
      <c r="E94" s="188"/>
      <c r="F94" s="61">
        <v>0</v>
      </c>
      <c r="G94" s="61">
        <v>0</v>
      </c>
      <c r="H94" s="190">
        <v>0</v>
      </c>
      <c r="I94" s="188"/>
      <c r="J94" s="190">
        <v>0</v>
      </c>
      <c r="K94" s="188"/>
      <c r="L94" s="61">
        <v>0</v>
      </c>
      <c r="M94" s="61">
        <v>0</v>
      </c>
      <c r="N94" s="61">
        <v>0</v>
      </c>
      <c r="O94" s="61">
        <v>0</v>
      </c>
      <c r="P94" s="190">
        <v>0</v>
      </c>
      <c r="Q94" s="191"/>
      <c r="R94" s="188"/>
      <c r="S94" s="61">
        <v>0</v>
      </c>
      <c r="T94" s="190">
        <v>0</v>
      </c>
      <c r="U94" s="188"/>
    </row>
    <row r="95" spans="1:21" ht="15" customHeight="1">
      <c r="A95" s="62"/>
      <c r="B95" s="194" t="s">
        <v>215</v>
      </c>
      <c r="C95" s="188"/>
      <c r="D95" s="193">
        <v>0</v>
      </c>
      <c r="E95" s="188"/>
      <c r="F95" s="63">
        <v>0</v>
      </c>
      <c r="G95" s="63">
        <v>0</v>
      </c>
      <c r="H95" s="193">
        <v>0</v>
      </c>
      <c r="I95" s="188"/>
      <c r="J95" s="193">
        <v>0</v>
      </c>
      <c r="K95" s="188"/>
      <c r="L95" s="63">
        <v>0</v>
      </c>
      <c r="M95" s="63">
        <v>0</v>
      </c>
      <c r="N95" s="63">
        <v>0</v>
      </c>
      <c r="O95" s="63">
        <v>0</v>
      </c>
      <c r="P95" s="193">
        <v>0</v>
      </c>
      <c r="Q95" s="191"/>
      <c r="R95" s="188"/>
      <c r="S95" s="63">
        <v>0</v>
      </c>
      <c r="T95" s="193">
        <v>0</v>
      </c>
      <c r="U95" s="188"/>
    </row>
    <row r="96" spans="1:21" ht="15" customHeight="1">
      <c r="A96" s="62"/>
      <c r="B96" s="194" t="s">
        <v>216</v>
      </c>
      <c r="C96" s="188"/>
      <c r="D96" s="193">
        <v>0</v>
      </c>
      <c r="E96" s="188"/>
      <c r="F96" s="63">
        <v>0</v>
      </c>
      <c r="G96" s="63">
        <v>0</v>
      </c>
      <c r="H96" s="193">
        <v>0</v>
      </c>
      <c r="I96" s="188"/>
      <c r="J96" s="193">
        <v>0</v>
      </c>
      <c r="K96" s="188"/>
      <c r="L96" s="63">
        <v>0</v>
      </c>
      <c r="M96" s="63">
        <v>0</v>
      </c>
      <c r="N96" s="63">
        <v>0</v>
      </c>
      <c r="O96" s="63">
        <v>0</v>
      </c>
      <c r="P96" s="193">
        <v>0</v>
      </c>
      <c r="Q96" s="191"/>
      <c r="R96" s="188"/>
      <c r="S96" s="63">
        <v>0</v>
      </c>
      <c r="T96" s="193">
        <v>0</v>
      </c>
      <c r="U96" s="188"/>
    </row>
    <row r="97" spans="1:21" ht="15" customHeight="1">
      <c r="A97" s="60" t="s">
        <v>51</v>
      </c>
      <c r="B97" s="189" t="s">
        <v>133</v>
      </c>
      <c r="C97" s="188"/>
      <c r="D97" s="190">
        <v>0</v>
      </c>
      <c r="E97" s="188"/>
      <c r="F97" s="61">
        <v>0</v>
      </c>
      <c r="G97" s="61">
        <v>0</v>
      </c>
      <c r="H97" s="190">
        <v>0</v>
      </c>
      <c r="I97" s="188"/>
      <c r="J97" s="190">
        <v>0</v>
      </c>
      <c r="K97" s="188"/>
      <c r="L97" s="61">
        <v>0</v>
      </c>
      <c r="M97" s="61">
        <v>0</v>
      </c>
      <c r="N97" s="61">
        <v>0</v>
      </c>
      <c r="O97" s="61">
        <v>0</v>
      </c>
      <c r="P97" s="190">
        <v>0</v>
      </c>
      <c r="Q97" s="191"/>
      <c r="R97" s="188"/>
      <c r="S97" s="61">
        <v>0</v>
      </c>
      <c r="T97" s="190">
        <v>0</v>
      </c>
      <c r="U97" s="188"/>
    </row>
    <row r="98" spans="1:21" ht="15" customHeight="1">
      <c r="A98" s="62"/>
      <c r="B98" s="194" t="s">
        <v>215</v>
      </c>
      <c r="C98" s="188"/>
      <c r="D98" s="193">
        <v>0</v>
      </c>
      <c r="E98" s="188"/>
      <c r="F98" s="63">
        <v>0</v>
      </c>
      <c r="G98" s="63">
        <v>0</v>
      </c>
      <c r="H98" s="193">
        <v>0</v>
      </c>
      <c r="I98" s="188"/>
      <c r="J98" s="193">
        <v>0</v>
      </c>
      <c r="K98" s="188"/>
      <c r="L98" s="63">
        <v>0</v>
      </c>
      <c r="M98" s="63">
        <v>0</v>
      </c>
      <c r="N98" s="63">
        <v>0</v>
      </c>
      <c r="O98" s="63">
        <v>0</v>
      </c>
      <c r="P98" s="193">
        <v>0</v>
      </c>
      <c r="Q98" s="191"/>
      <c r="R98" s="188"/>
      <c r="S98" s="63">
        <v>0</v>
      </c>
      <c r="T98" s="193">
        <v>0</v>
      </c>
      <c r="U98" s="188"/>
    </row>
    <row r="99" spans="1:21" ht="15" customHeight="1">
      <c r="A99" s="62"/>
      <c r="B99" s="194" t="s">
        <v>216</v>
      </c>
      <c r="C99" s="188"/>
      <c r="D99" s="193">
        <v>0</v>
      </c>
      <c r="E99" s="188"/>
      <c r="F99" s="63">
        <v>0</v>
      </c>
      <c r="G99" s="63">
        <v>0</v>
      </c>
      <c r="H99" s="193">
        <v>0</v>
      </c>
      <c r="I99" s="188"/>
      <c r="J99" s="193">
        <v>0</v>
      </c>
      <c r="K99" s="188"/>
      <c r="L99" s="63">
        <v>0</v>
      </c>
      <c r="M99" s="63">
        <v>0</v>
      </c>
      <c r="N99" s="63">
        <v>0</v>
      </c>
      <c r="O99" s="63">
        <v>0</v>
      </c>
      <c r="P99" s="193">
        <v>0</v>
      </c>
      <c r="Q99" s="191"/>
      <c r="R99" s="188"/>
      <c r="S99" s="63">
        <v>0</v>
      </c>
      <c r="T99" s="193">
        <v>0</v>
      </c>
      <c r="U99" s="188"/>
    </row>
    <row r="100" spans="1:21" ht="15" customHeight="1">
      <c r="A100" s="60" t="s">
        <v>53</v>
      </c>
      <c r="B100" s="189" t="s">
        <v>134</v>
      </c>
      <c r="C100" s="188"/>
      <c r="D100" s="190">
        <v>0</v>
      </c>
      <c r="E100" s="188"/>
      <c r="F100" s="61">
        <v>0</v>
      </c>
      <c r="G100" s="61">
        <v>0</v>
      </c>
      <c r="H100" s="190">
        <v>0</v>
      </c>
      <c r="I100" s="188"/>
      <c r="J100" s="190">
        <v>0</v>
      </c>
      <c r="K100" s="188"/>
      <c r="L100" s="61">
        <v>0</v>
      </c>
      <c r="M100" s="61">
        <v>0</v>
      </c>
      <c r="N100" s="61">
        <v>0</v>
      </c>
      <c r="O100" s="61">
        <v>0</v>
      </c>
      <c r="P100" s="190">
        <v>0</v>
      </c>
      <c r="Q100" s="191"/>
      <c r="R100" s="188"/>
      <c r="S100" s="61">
        <v>0</v>
      </c>
      <c r="T100" s="190">
        <v>0</v>
      </c>
      <c r="U100" s="188"/>
    </row>
    <row r="101" spans="1:21" ht="15" customHeight="1">
      <c r="A101" s="62"/>
      <c r="B101" s="194" t="s">
        <v>215</v>
      </c>
      <c r="C101" s="188"/>
      <c r="D101" s="193">
        <v>0</v>
      </c>
      <c r="E101" s="188"/>
      <c r="F101" s="63">
        <v>0</v>
      </c>
      <c r="G101" s="63">
        <v>0</v>
      </c>
      <c r="H101" s="193">
        <v>0</v>
      </c>
      <c r="I101" s="188"/>
      <c r="J101" s="193">
        <v>0</v>
      </c>
      <c r="K101" s="188"/>
      <c r="L101" s="63">
        <v>0</v>
      </c>
      <c r="M101" s="63">
        <v>0</v>
      </c>
      <c r="N101" s="63">
        <v>0</v>
      </c>
      <c r="O101" s="63">
        <v>0</v>
      </c>
      <c r="P101" s="193">
        <v>0</v>
      </c>
      <c r="Q101" s="191"/>
      <c r="R101" s="188"/>
      <c r="S101" s="63">
        <v>0</v>
      </c>
      <c r="T101" s="193">
        <v>0</v>
      </c>
      <c r="U101" s="188"/>
    </row>
    <row r="102" spans="1:21" ht="15" customHeight="1">
      <c r="A102" s="62"/>
      <c r="B102" s="194" t="s">
        <v>216</v>
      </c>
      <c r="C102" s="188"/>
      <c r="D102" s="193">
        <v>0</v>
      </c>
      <c r="E102" s="188"/>
      <c r="F102" s="63">
        <v>0</v>
      </c>
      <c r="G102" s="63">
        <v>0</v>
      </c>
      <c r="H102" s="193">
        <v>0</v>
      </c>
      <c r="I102" s="188"/>
      <c r="J102" s="193">
        <v>0</v>
      </c>
      <c r="K102" s="188"/>
      <c r="L102" s="63">
        <v>0</v>
      </c>
      <c r="M102" s="63">
        <v>0</v>
      </c>
      <c r="N102" s="63">
        <v>0</v>
      </c>
      <c r="O102" s="63">
        <v>0</v>
      </c>
      <c r="P102" s="193">
        <v>0</v>
      </c>
      <c r="Q102" s="191"/>
      <c r="R102" s="188"/>
      <c r="S102" s="63">
        <v>0</v>
      </c>
      <c r="T102" s="193">
        <v>0</v>
      </c>
      <c r="U102" s="188"/>
    </row>
    <row r="103" spans="1:21" ht="15" customHeight="1">
      <c r="A103" s="60" t="s">
        <v>56</v>
      </c>
      <c r="B103" s="189" t="s">
        <v>135</v>
      </c>
      <c r="C103" s="188"/>
      <c r="D103" s="190">
        <v>2359435884</v>
      </c>
      <c r="E103" s="188"/>
      <c r="F103" s="61">
        <v>1674330182</v>
      </c>
      <c r="G103" s="61">
        <v>685105702</v>
      </c>
      <c r="H103" s="190">
        <v>559930110</v>
      </c>
      <c r="I103" s="188"/>
      <c r="J103" s="190">
        <v>0</v>
      </c>
      <c r="K103" s="188"/>
      <c r="L103" s="61">
        <v>125175592</v>
      </c>
      <c r="M103" s="61">
        <v>2359435884</v>
      </c>
      <c r="N103" s="61">
        <v>1674330182</v>
      </c>
      <c r="O103" s="61">
        <v>685105702</v>
      </c>
      <c r="P103" s="190">
        <v>559930110</v>
      </c>
      <c r="Q103" s="191"/>
      <c r="R103" s="188"/>
      <c r="S103" s="61">
        <v>0</v>
      </c>
      <c r="T103" s="190">
        <v>125175592</v>
      </c>
      <c r="U103" s="188"/>
    </row>
    <row r="104" spans="1:21" ht="15" customHeight="1">
      <c r="A104" s="60" t="s">
        <v>58</v>
      </c>
      <c r="B104" s="189" t="s">
        <v>217</v>
      </c>
      <c r="C104" s="188"/>
      <c r="D104" s="190">
        <v>0</v>
      </c>
      <c r="E104" s="188"/>
      <c r="F104" s="61">
        <v>0</v>
      </c>
      <c r="G104" s="61">
        <v>0</v>
      </c>
      <c r="H104" s="190">
        <v>0</v>
      </c>
      <c r="I104" s="188"/>
      <c r="J104" s="190">
        <v>0</v>
      </c>
      <c r="K104" s="188"/>
      <c r="L104" s="61">
        <v>0</v>
      </c>
      <c r="M104" s="61">
        <v>0</v>
      </c>
      <c r="N104" s="61">
        <v>0</v>
      </c>
      <c r="O104" s="61">
        <v>0</v>
      </c>
      <c r="P104" s="190">
        <v>0</v>
      </c>
      <c r="Q104" s="191"/>
      <c r="R104" s="188"/>
      <c r="S104" s="61">
        <v>0</v>
      </c>
      <c r="T104" s="190">
        <v>0</v>
      </c>
      <c r="U104" s="188"/>
    </row>
    <row r="105" spans="1:21">
      <c r="A105" s="60" t="s">
        <v>59</v>
      </c>
      <c r="B105" s="189" t="s">
        <v>218</v>
      </c>
      <c r="C105" s="188"/>
      <c r="D105" s="190">
        <v>2097988157</v>
      </c>
      <c r="E105" s="188"/>
      <c r="F105" s="61">
        <v>1499029157</v>
      </c>
      <c r="G105" s="61">
        <v>598959000</v>
      </c>
      <c r="H105" s="190">
        <v>495000000</v>
      </c>
      <c r="I105" s="188"/>
      <c r="J105" s="190">
        <v>0</v>
      </c>
      <c r="K105" s="188"/>
      <c r="L105" s="61">
        <v>103959000</v>
      </c>
      <c r="M105" s="61">
        <v>2097988157</v>
      </c>
      <c r="N105" s="61">
        <v>1499029157</v>
      </c>
      <c r="O105" s="61">
        <v>598959000</v>
      </c>
      <c r="P105" s="190">
        <v>495000000</v>
      </c>
      <c r="Q105" s="191"/>
      <c r="R105" s="188"/>
      <c r="S105" s="61">
        <v>0</v>
      </c>
      <c r="T105" s="190">
        <v>103959000</v>
      </c>
      <c r="U105" s="188"/>
    </row>
    <row r="106" spans="1:21" ht="15" customHeight="1">
      <c r="A106" s="62"/>
      <c r="B106" s="194" t="s">
        <v>219</v>
      </c>
      <c r="C106" s="188"/>
      <c r="D106" s="193">
        <v>450000</v>
      </c>
      <c r="E106" s="188"/>
      <c r="F106" s="63">
        <v>450000</v>
      </c>
      <c r="G106" s="63">
        <v>0</v>
      </c>
      <c r="H106" s="193">
        <v>0</v>
      </c>
      <c r="I106" s="188"/>
      <c r="J106" s="193">
        <v>0</v>
      </c>
      <c r="K106" s="188"/>
      <c r="L106" s="63">
        <v>0</v>
      </c>
      <c r="M106" s="63">
        <v>450000</v>
      </c>
      <c r="N106" s="63">
        <v>450000</v>
      </c>
      <c r="O106" s="63">
        <v>0</v>
      </c>
      <c r="P106" s="193">
        <v>0</v>
      </c>
      <c r="Q106" s="191"/>
      <c r="R106" s="188"/>
      <c r="S106" s="63">
        <v>0</v>
      </c>
      <c r="T106" s="193">
        <v>0</v>
      </c>
      <c r="U106" s="188"/>
    </row>
    <row r="107" spans="1:21" ht="15" customHeight="1">
      <c r="A107" s="62"/>
      <c r="B107" s="194" t="s">
        <v>220</v>
      </c>
      <c r="C107" s="188"/>
      <c r="D107" s="193">
        <v>1198659157</v>
      </c>
      <c r="E107" s="188"/>
      <c r="F107" s="63">
        <v>1198579157</v>
      </c>
      <c r="G107" s="63">
        <v>80000</v>
      </c>
      <c r="H107" s="193">
        <v>0</v>
      </c>
      <c r="I107" s="188"/>
      <c r="J107" s="193">
        <v>0</v>
      </c>
      <c r="K107" s="188"/>
      <c r="L107" s="63">
        <v>80000</v>
      </c>
      <c r="M107" s="63">
        <v>1198659157</v>
      </c>
      <c r="N107" s="63">
        <v>1198579157</v>
      </c>
      <c r="O107" s="63">
        <v>80000</v>
      </c>
      <c r="P107" s="193">
        <v>0</v>
      </c>
      <c r="Q107" s="191"/>
      <c r="R107" s="188"/>
      <c r="S107" s="63">
        <v>0</v>
      </c>
      <c r="T107" s="193">
        <v>80000</v>
      </c>
      <c r="U107" s="188"/>
    </row>
    <row r="108" spans="1:21">
      <c r="A108" s="60" t="s">
        <v>136</v>
      </c>
      <c r="B108" s="189" t="s">
        <v>221</v>
      </c>
      <c r="C108" s="188"/>
      <c r="D108" s="190">
        <v>0</v>
      </c>
      <c r="E108" s="188"/>
      <c r="F108" s="61">
        <v>0</v>
      </c>
      <c r="G108" s="61">
        <v>0</v>
      </c>
      <c r="H108" s="190">
        <v>0</v>
      </c>
      <c r="I108" s="188"/>
      <c r="J108" s="190">
        <v>0</v>
      </c>
      <c r="K108" s="188"/>
      <c r="L108" s="61">
        <v>0</v>
      </c>
      <c r="M108" s="61">
        <v>0</v>
      </c>
      <c r="N108" s="61">
        <v>0</v>
      </c>
      <c r="O108" s="61">
        <v>0</v>
      </c>
      <c r="P108" s="190">
        <v>0</v>
      </c>
      <c r="Q108" s="191"/>
      <c r="R108" s="188"/>
      <c r="S108" s="61">
        <v>0</v>
      </c>
      <c r="T108" s="190">
        <v>0</v>
      </c>
      <c r="U108" s="188"/>
    </row>
    <row r="109" spans="1:21" ht="15" customHeight="1">
      <c r="A109" s="62"/>
      <c r="B109" s="194" t="s">
        <v>222</v>
      </c>
      <c r="C109" s="188"/>
      <c r="D109" s="193">
        <v>0</v>
      </c>
      <c r="E109" s="188"/>
      <c r="F109" s="63">
        <v>0</v>
      </c>
      <c r="G109" s="63">
        <v>0</v>
      </c>
      <c r="H109" s="193">
        <v>0</v>
      </c>
      <c r="I109" s="188"/>
      <c r="J109" s="193">
        <v>0</v>
      </c>
      <c r="K109" s="188"/>
      <c r="L109" s="63">
        <v>0</v>
      </c>
      <c r="M109" s="63">
        <v>0</v>
      </c>
      <c r="N109" s="63">
        <v>0</v>
      </c>
      <c r="O109" s="63">
        <v>0</v>
      </c>
      <c r="P109" s="193">
        <v>0</v>
      </c>
      <c r="Q109" s="191"/>
      <c r="R109" s="188"/>
      <c r="S109" s="63">
        <v>0</v>
      </c>
      <c r="T109" s="193">
        <v>0</v>
      </c>
      <c r="U109" s="188"/>
    </row>
    <row r="110" spans="1:21" ht="15" customHeight="1">
      <c r="A110" s="60" t="s">
        <v>137</v>
      </c>
      <c r="B110" s="189" t="s">
        <v>60</v>
      </c>
      <c r="C110" s="188"/>
      <c r="D110" s="190">
        <v>0</v>
      </c>
      <c r="E110" s="188"/>
      <c r="F110" s="61">
        <v>0</v>
      </c>
      <c r="G110" s="61">
        <v>0</v>
      </c>
      <c r="H110" s="190">
        <v>0</v>
      </c>
      <c r="I110" s="188"/>
      <c r="J110" s="190">
        <v>0</v>
      </c>
      <c r="K110" s="188"/>
      <c r="L110" s="61">
        <v>0</v>
      </c>
      <c r="M110" s="61">
        <v>0</v>
      </c>
      <c r="N110" s="61">
        <v>0</v>
      </c>
      <c r="O110" s="61">
        <v>0</v>
      </c>
      <c r="P110" s="190">
        <v>0</v>
      </c>
      <c r="Q110" s="191"/>
      <c r="R110" s="188"/>
      <c r="S110" s="61">
        <v>0</v>
      </c>
      <c r="T110" s="190">
        <v>0</v>
      </c>
      <c r="U110" s="188"/>
    </row>
    <row r="111" spans="1:21" ht="15" customHeight="1">
      <c r="A111" s="60" t="s">
        <v>138</v>
      </c>
      <c r="B111" s="189" t="s">
        <v>61</v>
      </c>
      <c r="C111" s="188"/>
      <c r="D111" s="190">
        <v>0</v>
      </c>
      <c r="E111" s="188"/>
      <c r="F111" s="61">
        <v>0</v>
      </c>
      <c r="G111" s="61">
        <v>0</v>
      </c>
      <c r="H111" s="190">
        <v>0</v>
      </c>
      <c r="I111" s="188"/>
      <c r="J111" s="190">
        <v>0</v>
      </c>
      <c r="K111" s="188"/>
      <c r="L111" s="61">
        <v>0</v>
      </c>
      <c r="M111" s="61">
        <v>0</v>
      </c>
      <c r="N111" s="61">
        <v>0</v>
      </c>
      <c r="O111" s="61">
        <v>0</v>
      </c>
      <c r="P111" s="190">
        <v>0</v>
      </c>
      <c r="Q111" s="191"/>
      <c r="R111" s="188"/>
      <c r="S111" s="61">
        <v>0</v>
      </c>
      <c r="T111" s="190">
        <v>0</v>
      </c>
      <c r="U111" s="188"/>
    </row>
    <row r="112" spans="1:21" ht="15" customHeight="1">
      <c r="A112" s="60" t="s">
        <v>139</v>
      </c>
      <c r="B112" s="189" t="s">
        <v>62</v>
      </c>
      <c r="C112" s="188"/>
      <c r="D112" s="190">
        <v>0</v>
      </c>
      <c r="E112" s="188"/>
      <c r="F112" s="61">
        <v>0</v>
      </c>
      <c r="G112" s="61">
        <v>0</v>
      </c>
      <c r="H112" s="190">
        <v>0</v>
      </c>
      <c r="I112" s="188"/>
      <c r="J112" s="190">
        <v>0</v>
      </c>
      <c r="K112" s="188"/>
      <c r="L112" s="61">
        <v>0</v>
      </c>
      <c r="M112" s="61">
        <v>0</v>
      </c>
      <c r="N112" s="61">
        <v>0</v>
      </c>
      <c r="O112" s="61">
        <v>0</v>
      </c>
      <c r="P112" s="190">
        <v>0</v>
      </c>
      <c r="Q112" s="191"/>
      <c r="R112" s="188"/>
      <c r="S112" s="61">
        <v>0</v>
      </c>
      <c r="T112" s="190">
        <v>0</v>
      </c>
      <c r="U112" s="188"/>
    </row>
    <row r="113" spans="1:21" ht="15" customHeight="1">
      <c r="A113" s="60" t="s">
        <v>140</v>
      </c>
      <c r="B113" s="189" t="s">
        <v>63</v>
      </c>
      <c r="C113" s="188"/>
      <c r="D113" s="190">
        <v>0</v>
      </c>
      <c r="E113" s="188"/>
      <c r="F113" s="61">
        <v>0</v>
      </c>
      <c r="G113" s="61">
        <v>0</v>
      </c>
      <c r="H113" s="190">
        <v>0</v>
      </c>
      <c r="I113" s="188"/>
      <c r="J113" s="190">
        <v>0</v>
      </c>
      <c r="K113" s="188"/>
      <c r="L113" s="61">
        <v>0</v>
      </c>
      <c r="M113" s="61">
        <v>0</v>
      </c>
      <c r="N113" s="61">
        <v>0</v>
      </c>
      <c r="O113" s="61">
        <v>0</v>
      </c>
      <c r="P113" s="190">
        <v>0</v>
      </c>
      <c r="Q113" s="191"/>
      <c r="R113" s="188"/>
      <c r="S113" s="61">
        <v>0</v>
      </c>
      <c r="T113" s="190">
        <v>0</v>
      </c>
      <c r="U113" s="188"/>
    </row>
    <row r="114" spans="1:21">
      <c r="A114" s="60" t="s">
        <v>141</v>
      </c>
      <c r="B114" s="189" t="s">
        <v>64</v>
      </c>
      <c r="C114" s="188"/>
      <c r="D114" s="190">
        <v>261447727</v>
      </c>
      <c r="E114" s="188"/>
      <c r="F114" s="61">
        <v>175301025</v>
      </c>
      <c r="G114" s="61">
        <v>86146702</v>
      </c>
      <c r="H114" s="190">
        <v>64930110</v>
      </c>
      <c r="I114" s="188"/>
      <c r="J114" s="190">
        <v>0</v>
      </c>
      <c r="K114" s="188"/>
      <c r="L114" s="61">
        <v>21216592</v>
      </c>
      <c r="M114" s="61">
        <v>261447727</v>
      </c>
      <c r="N114" s="61">
        <v>175301025</v>
      </c>
      <c r="O114" s="61">
        <v>86146702</v>
      </c>
      <c r="P114" s="190">
        <v>64930110</v>
      </c>
      <c r="Q114" s="191"/>
      <c r="R114" s="188"/>
      <c r="S114" s="61">
        <v>0</v>
      </c>
      <c r="T114" s="190">
        <v>21216592</v>
      </c>
      <c r="U114" s="188"/>
    </row>
    <row r="115" spans="1:21" ht="15" customHeight="1">
      <c r="A115" s="62"/>
      <c r="B115" s="194" t="s">
        <v>223</v>
      </c>
      <c r="C115" s="188"/>
      <c r="D115" s="193">
        <v>0</v>
      </c>
      <c r="E115" s="188"/>
      <c r="F115" s="63">
        <v>0</v>
      </c>
      <c r="G115" s="63">
        <v>0</v>
      </c>
      <c r="H115" s="193">
        <v>0</v>
      </c>
      <c r="I115" s="188"/>
      <c r="J115" s="193">
        <v>0</v>
      </c>
      <c r="K115" s="188"/>
      <c r="L115" s="63">
        <v>0</v>
      </c>
      <c r="M115" s="63">
        <v>0</v>
      </c>
      <c r="N115" s="63">
        <v>0</v>
      </c>
      <c r="O115" s="63">
        <v>0</v>
      </c>
      <c r="P115" s="193">
        <v>0</v>
      </c>
      <c r="Q115" s="191"/>
      <c r="R115" s="188"/>
      <c r="S115" s="63">
        <v>0</v>
      </c>
      <c r="T115" s="193">
        <v>0</v>
      </c>
      <c r="U115" s="188"/>
    </row>
    <row r="116" spans="1:21" ht="15" customHeight="1">
      <c r="A116" s="60" t="s">
        <v>18</v>
      </c>
      <c r="B116" s="189" t="s">
        <v>224</v>
      </c>
      <c r="C116" s="188"/>
      <c r="D116" s="190">
        <v>118048000</v>
      </c>
      <c r="E116" s="188"/>
      <c r="F116" s="61">
        <v>0</v>
      </c>
      <c r="G116" s="61">
        <v>118048000</v>
      </c>
      <c r="H116" s="190">
        <v>0</v>
      </c>
      <c r="I116" s="188"/>
      <c r="J116" s="190">
        <v>0</v>
      </c>
      <c r="K116" s="188"/>
      <c r="L116" s="61">
        <v>118048000</v>
      </c>
      <c r="M116" s="61">
        <v>118048000</v>
      </c>
      <c r="N116" s="61">
        <v>0</v>
      </c>
      <c r="O116" s="61">
        <v>118048000</v>
      </c>
      <c r="P116" s="190">
        <v>0</v>
      </c>
      <c r="Q116" s="191"/>
      <c r="R116" s="188"/>
      <c r="S116" s="61">
        <v>0</v>
      </c>
      <c r="T116" s="190">
        <v>118048000</v>
      </c>
      <c r="U116" s="188"/>
    </row>
    <row r="117" spans="1:21" ht="15" customHeight="1">
      <c r="A117" s="62"/>
      <c r="B117" s="194" t="s">
        <v>225</v>
      </c>
      <c r="C117" s="188"/>
      <c r="D117" s="193">
        <v>0</v>
      </c>
      <c r="E117" s="188"/>
      <c r="F117" s="63">
        <v>0</v>
      </c>
      <c r="G117" s="63">
        <v>0</v>
      </c>
      <c r="H117" s="193">
        <v>0</v>
      </c>
      <c r="I117" s="188"/>
      <c r="J117" s="193">
        <v>0</v>
      </c>
      <c r="K117" s="188"/>
      <c r="L117" s="63">
        <v>0</v>
      </c>
      <c r="M117" s="63">
        <v>0</v>
      </c>
      <c r="N117" s="63">
        <v>0</v>
      </c>
      <c r="O117" s="63">
        <v>0</v>
      </c>
      <c r="P117" s="193">
        <v>0</v>
      </c>
      <c r="Q117" s="191"/>
      <c r="R117" s="188"/>
      <c r="S117" s="63">
        <v>0</v>
      </c>
      <c r="T117" s="193">
        <v>0</v>
      </c>
      <c r="U117" s="188"/>
    </row>
    <row r="118" spans="1:21" ht="15" customHeight="1">
      <c r="A118" s="60" t="s">
        <v>65</v>
      </c>
      <c r="B118" s="189" t="s">
        <v>66</v>
      </c>
      <c r="C118" s="188"/>
      <c r="D118" s="190">
        <v>0</v>
      </c>
      <c r="E118" s="188"/>
      <c r="F118" s="61">
        <v>0</v>
      </c>
      <c r="G118" s="61">
        <v>0</v>
      </c>
      <c r="H118" s="190">
        <v>0</v>
      </c>
      <c r="I118" s="188"/>
      <c r="J118" s="190">
        <v>0</v>
      </c>
      <c r="K118" s="188"/>
      <c r="L118" s="61">
        <v>0</v>
      </c>
      <c r="M118" s="61">
        <v>0</v>
      </c>
      <c r="N118" s="61">
        <v>0</v>
      </c>
      <c r="O118" s="61">
        <v>0</v>
      </c>
      <c r="P118" s="190">
        <v>0</v>
      </c>
      <c r="Q118" s="191"/>
      <c r="R118" s="188"/>
      <c r="S118" s="61">
        <v>0</v>
      </c>
      <c r="T118" s="190">
        <v>0</v>
      </c>
      <c r="U118" s="188"/>
    </row>
    <row r="119" spans="1:21" ht="15" customHeight="1">
      <c r="A119" s="62"/>
      <c r="B119" s="194" t="s">
        <v>226</v>
      </c>
      <c r="C119" s="188"/>
      <c r="D119" s="193">
        <v>0</v>
      </c>
      <c r="E119" s="188"/>
      <c r="F119" s="63">
        <v>0</v>
      </c>
      <c r="G119" s="63">
        <v>0</v>
      </c>
      <c r="H119" s="193">
        <v>0</v>
      </c>
      <c r="I119" s="188"/>
      <c r="J119" s="193">
        <v>0</v>
      </c>
      <c r="K119" s="188"/>
      <c r="L119" s="63">
        <v>0</v>
      </c>
      <c r="M119" s="63">
        <v>0</v>
      </c>
      <c r="N119" s="63">
        <v>0</v>
      </c>
      <c r="O119" s="63">
        <v>0</v>
      </c>
      <c r="P119" s="193">
        <v>0</v>
      </c>
      <c r="Q119" s="191"/>
      <c r="R119" s="188"/>
      <c r="S119" s="63">
        <v>0</v>
      </c>
      <c r="T119" s="193">
        <v>0</v>
      </c>
      <c r="U119" s="188"/>
    </row>
    <row r="120" spans="1:21" ht="15" customHeight="1">
      <c r="A120" s="62"/>
      <c r="B120" s="194" t="s">
        <v>227</v>
      </c>
      <c r="C120" s="188"/>
      <c r="D120" s="193">
        <v>0</v>
      </c>
      <c r="E120" s="188"/>
      <c r="F120" s="63">
        <v>0</v>
      </c>
      <c r="G120" s="63">
        <v>0</v>
      </c>
      <c r="H120" s="193">
        <v>0</v>
      </c>
      <c r="I120" s="188"/>
      <c r="J120" s="193">
        <v>0</v>
      </c>
      <c r="K120" s="188"/>
      <c r="L120" s="63">
        <v>0</v>
      </c>
      <c r="M120" s="63">
        <v>0</v>
      </c>
      <c r="N120" s="63">
        <v>0</v>
      </c>
      <c r="O120" s="63">
        <v>0</v>
      </c>
      <c r="P120" s="193">
        <v>0</v>
      </c>
      <c r="Q120" s="191"/>
      <c r="R120" s="188"/>
      <c r="S120" s="63">
        <v>0</v>
      </c>
      <c r="T120" s="193">
        <v>0</v>
      </c>
      <c r="U120" s="188"/>
    </row>
    <row r="121" spans="1:21" ht="15" customHeight="1">
      <c r="A121" s="60" t="s">
        <v>142</v>
      </c>
      <c r="B121" s="189" t="s">
        <v>67</v>
      </c>
      <c r="C121" s="188"/>
      <c r="D121" s="190">
        <v>0</v>
      </c>
      <c r="E121" s="188"/>
      <c r="F121" s="61">
        <v>0</v>
      </c>
      <c r="G121" s="61">
        <v>0</v>
      </c>
      <c r="H121" s="190">
        <v>0</v>
      </c>
      <c r="I121" s="188"/>
      <c r="J121" s="190">
        <v>0</v>
      </c>
      <c r="K121" s="188"/>
      <c r="L121" s="61">
        <v>0</v>
      </c>
      <c r="M121" s="61">
        <v>0</v>
      </c>
      <c r="N121" s="61">
        <v>0</v>
      </c>
      <c r="O121" s="61">
        <v>0</v>
      </c>
      <c r="P121" s="190">
        <v>0</v>
      </c>
      <c r="Q121" s="191"/>
      <c r="R121" s="188"/>
      <c r="S121" s="61">
        <v>0</v>
      </c>
      <c r="T121" s="190">
        <v>0</v>
      </c>
      <c r="U121" s="188"/>
    </row>
    <row r="122" spans="1:21">
      <c r="A122" s="60" t="s">
        <v>143</v>
      </c>
      <c r="B122" s="189" t="s">
        <v>68</v>
      </c>
      <c r="C122" s="188"/>
      <c r="D122" s="190">
        <v>0</v>
      </c>
      <c r="E122" s="188"/>
      <c r="F122" s="61">
        <v>0</v>
      </c>
      <c r="G122" s="61">
        <v>0</v>
      </c>
      <c r="H122" s="190">
        <v>0</v>
      </c>
      <c r="I122" s="188"/>
      <c r="J122" s="190">
        <v>0</v>
      </c>
      <c r="K122" s="188"/>
      <c r="L122" s="61">
        <v>0</v>
      </c>
      <c r="M122" s="61">
        <v>0</v>
      </c>
      <c r="N122" s="61">
        <v>0</v>
      </c>
      <c r="O122" s="61">
        <v>0</v>
      </c>
      <c r="P122" s="190">
        <v>0</v>
      </c>
      <c r="Q122" s="191"/>
      <c r="R122" s="188"/>
      <c r="S122" s="61">
        <v>0</v>
      </c>
      <c r="T122" s="190">
        <v>0</v>
      </c>
      <c r="U122" s="188"/>
    </row>
    <row r="123" spans="1:21" ht="15" customHeight="1">
      <c r="A123" s="60" t="s">
        <v>144</v>
      </c>
      <c r="B123" s="189" t="s">
        <v>69</v>
      </c>
      <c r="C123" s="188"/>
      <c r="D123" s="190">
        <v>0</v>
      </c>
      <c r="E123" s="188"/>
      <c r="F123" s="61">
        <v>0</v>
      </c>
      <c r="G123" s="61">
        <v>0</v>
      </c>
      <c r="H123" s="190">
        <v>0</v>
      </c>
      <c r="I123" s="188"/>
      <c r="J123" s="190">
        <v>0</v>
      </c>
      <c r="K123" s="188"/>
      <c r="L123" s="61">
        <v>0</v>
      </c>
      <c r="M123" s="61">
        <v>0</v>
      </c>
      <c r="N123" s="61">
        <v>0</v>
      </c>
      <c r="O123" s="61">
        <v>0</v>
      </c>
      <c r="P123" s="190">
        <v>0</v>
      </c>
      <c r="Q123" s="191"/>
      <c r="R123" s="188"/>
      <c r="S123" s="61">
        <v>0</v>
      </c>
      <c r="T123" s="190">
        <v>0</v>
      </c>
      <c r="U123" s="188"/>
    </row>
    <row r="124" spans="1:21" ht="15" customHeight="1">
      <c r="A124" s="60" t="s">
        <v>145</v>
      </c>
      <c r="B124" s="189" t="s">
        <v>70</v>
      </c>
      <c r="C124" s="188"/>
      <c r="D124" s="190">
        <v>0</v>
      </c>
      <c r="E124" s="188"/>
      <c r="F124" s="61">
        <v>0</v>
      </c>
      <c r="G124" s="61">
        <v>0</v>
      </c>
      <c r="H124" s="190">
        <v>0</v>
      </c>
      <c r="I124" s="188"/>
      <c r="J124" s="190">
        <v>0</v>
      </c>
      <c r="K124" s="188"/>
      <c r="L124" s="61">
        <v>0</v>
      </c>
      <c r="M124" s="61">
        <v>0</v>
      </c>
      <c r="N124" s="61">
        <v>0</v>
      </c>
      <c r="O124" s="61">
        <v>0</v>
      </c>
      <c r="P124" s="190">
        <v>0</v>
      </c>
      <c r="Q124" s="191"/>
      <c r="R124" s="188"/>
      <c r="S124" s="61">
        <v>0</v>
      </c>
      <c r="T124" s="190">
        <v>0</v>
      </c>
      <c r="U124" s="188"/>
    </row>
    <row r="125" spans="1:21" ht="15" customHeight="1">
      <c r="A125" s="62"/>
      <c r="B125" s="194" t="s">
        <v>228</v>
      </c>
      <c r="C125" s="188"/>
      <c r="D125" s="193">
        <v>0</v>
      </c>
      <c r="E125" s="188"/>
      <c r="F125" s="63">
        <v>0</v>
      </c>
      <c r="G125" s="63">
        <v>0</v>
      </c>
      <c r="H125" s="193">
        <v>0</v>
      </c>
      <c r="I125" s="188"/>
      <c r="J125" s="193">
        <v>0</v>
      </c>
      <c r="K125" s="188"/>
      <c r="L125" s="63">
        <v>0</v>
      </c>
      <c r="M125" s="63">
        <v>0</v>
      </c>
      <c r="N125" s="63">
        <v>0</v>
      </c>
      <c r="O125" s="63">
        <v>0</v>
      </c>
      <c r="P125" s="193">
        <v>0</v>
      </c>
      <c r="Q125" s="191"/>
      <c r="R125" s="188"/>
      <c r="S125" s="63">
        <v>0</v>
      </c>
      <c r="T125" s="193">
        <v>0</v>
      </c>
      <c r="U125" s="188"/>
    </row>
    <row r="126" spans="1:21" ht="15" customHeight="1">
      <c r="A126" s="62"/>
      <c r="B126" s="194" t="s">
        <v>229</v>
      </c>
      <c r="C126" s="188"/>
      <c r="D126" s="193">
        <v>0</v>
      </c>
      <c r="E126" s="188"/>
      <c r="F126" s="63">
        <v>0</v>
      </c>
      <c r="G126" s="63">
        <v>0</v>
      </c>
      <c r="H126" s="193">
        <v>0</v>
      </c>
      <c r="I126" s="188"/>
      <c r="J126" s="193">
        <v>0</v>
      </c>
      <c r="K126" s="188"/>
      <c r="L126" s="63">
        <v>0</v>
      </c>
      <c r="M126" s="63">
        <v>0</v>
      </c>
      <c r="N126" s="63">
        <v>0</v>
      </c>
      <c r="O126" s="63">
        <v>0</v>
      </c>
      <c r="P126" s="193">
        <v>0</v>
      </c>
      <c r="Q126" s="191"/>
      <c r="R126" s="188"/>
      <c r="S126" s="63">
        <v>0</v>
      </c>
      <c r="T126" s="193">
        <v>0</v>
      </c>
      <c r="U126" s="188"/>
    </row>
    <row r="127" spans="1:21" ht="15" customHeight="1">
      <c r="A127" s="60" t="s">
        <v>146</v>
      </c>
      <c r="B127" s="189" t="s">
        <v>71</v>
      </c>
      <c r="C127" s="188"/>
      <c r="D127" s="190">
        <v>0</v>
      </c>
      <c r="E127" s="188"/>
      <c r="F127" s="61">
        <v>0</v>
      </c>
      <c r="G127" s="61">
        <v>0</v>
      </c>
      <c r="H127" s="190">
        <v>0</v>
      </c>
      <c r="I127" s="188"/>
      <c r="J127" s="190">
        <v>0</v>
      </c>
      <c r="K127" s="188"/>
      <c r="L127" s="61">
        <v>0</v>
      </c>
      <c r="M127" s="61">
        <v>0</v>
      </c>
      <c r="N127" s="61">
        <v>0</v>
      </c>
      <c r="O127" s="61">
        <v>0</v>
      </c>
      <c r="P127" s="190">
        <v>0</v>
      </c>
      <c r="Q127" s="191"/>
      <c r="R127" s="188"/>
      <c r="S127" s="61">
        <v>0</v>
      </c>
      <c r="T127" s="190">
        <v>0</v>
      </c>
      <c r="U127" s="188"/>
    </row>
    <row r="128" spans="1:21">
      <c r="A128" s="58" t="s">
        <v>1</v>
      </c>
      <c r="B128" s="192" t="s">
        <v>72</v>
      </c>
      <c r="C128" s="188"/>
      <c r="D128" s="187">
        <v>0</v>
      </c>
      <c r="E128" s="188"/>
      <c r="F128" s="59">
        <v>0</v>
      </c>
      <c r="G128" s="59">
        <v>0</v>
      </c>
      <c r="H128" s="187">
        <v>0</v>
      </c>
      <c r="I128" s="188"/>
      <c r="J128" s="187">
        <v>0</v>
      </c>
      <c r="K128" s="188"/>
      <c r="L128" s="59">
        <v>0</v>
      </c>
      <c r="M128" s="59">
        <v>0</v>
      </c>
      <c r="N128" s="59">
        <v>0</v>
      </c>
      <c r="O128" s="59">
        <v>0</v>
      </c>
      <c r="P128" s="187">
        <v>0</v>
      </c>
      <c r="Q128" s="191"/>
      <c r="R128" s="188"/>
      <c r="S128" s="59">
        <v>0</v>
      </c>
      <c r="T128" s="187">
        <v>0</v>
      </c>
      <c r="U128" s="188"/>
    </row>
    <row r="129" spans="1:21" ht="15" customHeight="1">
      <c r="A129" s="60" t="s">
        <v>10</v>
      </c>
      <c r="B129" s="189" t="s">
        <v>73</v>
      </c>
      <c r="C129" s="188"/>
      <c r="D129" s="190">
        <v>0</v>
      </c>
      <c r="E129" s="188"/>
      <c r="F129" s="61">
        <v>0</v>
      </c>
      <c r="G129" s="61">
        <v>0</v>
      </c>
      <c r="H129" s="190">
        <v>0</v>
      </c>
      <c r="I129" s="188"/>
      <c r="J129" s="190">
        <v>0</v>
      </c>
      <c r="K129" s="188"/>
      <c r="L129" s="61">
        <v>0</v>
      </c>
      <c r="M129" s="61">
        <v>0</v>
      </c>
      <c r="N129" s="61">
        <v>0</v>
      </c>
      <c r="O129" s="61">
        <v>0</v>
      </c>
      <c r="P129" s="190">
        <v>0</v>
      </c>
      <c r="Q129" s="191"/>
      <c r="R129" s="188"/>
      <c r="S129" s="61">
        <v>0</v>
      </c>
      <c r="T129" s="190">
        <v>0</v>
      </c>
      <c r="U129" s="188"/>
    </row>
    <row r="130" spans="1:21">
      <c r="A130" s="60" t="s">
        <v>20</v>
      </c>
      <c r="B130" s="189" t="s">
        <v>26</v>
      </c>
      <c r="C130" s="188"/>
      <c r="D130" s="190">
        <v>0</v>
      </c>
      <c r="E130" s="188"/>
      <c r="F130" s="61">
        <v>0</v>
      </c>
      <c r="G130" s="61">
        <v>0</v>
      </c>
      <c r="H130" s="190">
        <v>0</v>
      </c>
      <c r="I130" s="188"/>
      <c r="J130" s="190">
        <v>0</v>
      </c>
      <c r="K130" s="188"/>
      <c r="L130" s="61">
        <v>0</v>
      </c>
      <c r="M130" s="61">
        <v>0</v>
      </c>
      <c r="N130" s="61">
        <v>0</v>
      </c>
      <c r="O130" s="61">
        <v>0</v>
      </c>
      <c r="P130" s="190">
        <v>0</v>
      </c>
      <c r="Q130" s="191"/>
      <c r="R130" s="188"/>
      <c r="S130" s="61">
        <v>0</v>
      </c>
      <c r="T130" s="190">
        <v>0</v>
      </c>
      <c r="U130" s="188"/>
    </row>
    <row r="131" spans="1:21" ht="15" customHeight="1">
      <c r="A131" s="60" t="s">
        <v>22</v>
      </c>
      <c r="B131" s="189" t="s">
        <v>52</v>
      </c>
      <c r="C131" s="188"/>
      <c r="D131" s="190">
        <v>0</v>
      </c>
      <c r="E131" s="188"/>
      <c r="F131" s="61">
        <v>0</v>
      </c>
      <c r="G131" s="61">
        <v>0</v>
      </c>
      <c r="H131" s="190">
        <v>0</v>
      </c>
      <c r="I131" s="188"/>
      <c r="J131" s="190">
        <v>0</v>
      </c>
      <c r="K131" s="188"/>
      <c r="L131" s="61">
        <v>0</v>
      </c>
      <c r="M131" s="61">
        <v>0</v>
      </c>
      <c r="N131" s="61">
        <v>0</v>
      </c>
      <c r="O131" s="61">
        <v>0</v>
      </c>
      <c r="P131" s="190">
        <v>0</v>
      </c>
      <c r="Q131" s="191"/>
      <c r="R131" s="188"/>
      <c r="S131" s="61">
        <v>0</v>
      </c>
      <c r="T131" s="190">
        <v>0</v>
      </c>
      <c r="U131" s="188"/>
    </row>
    <row r="132" spans="1:21" ht="15" customHeight="1">
      <c r="A132" s="60" t="s">
        <v>24</v>
      </c>
      <c r="B132" s="189" t="s">
        <v>83</v>
      </c>
      <c r="C132" s="188"/>
      <c r="D132" s="190">
        <v>0</v>
      </c>
      <c r="E132" s="188"/>
      <c r="F132" s="61">
        <v>0</v>
      </c>
      <c r="G132" s="61">
        <v>0</v>
      </c>
      <c r="H132" s="190">
        <v>0</v>
      </c>
      <c r="I132" s="188"/>
      <c r="J132" s="190">
        <v>0</v>
      </c>
      <c r="K132" s="188"/>
      <c r="L132" s="61">
        <v>0</v>
      </c>
      <c r="M132" s="61">
        <v>0</v>
      </c>
      <c r="N132" s="61">
        <v>0</v>
      </c>
      <c r="O132" s="61">
        <v>0</v>
      </c>
      <c r="P132" s="190">
        <v>0</v>
      </c>
      <c r="Q132" s="191"/>
      <c r="R132" s="188"/>
      <c r="S132" s="61">
        <v>0</v>
      </c>
      <c r="T132" s="190">
        <v>0</v>
      </c>
      <c r="U132" s="188"/>
    </row>
    <row r="133" spans="1:21" ht="15" customHeight="1">
      <c r="A133" s="60" t="s">
        <v>25</v>
      </c>
      <c r="B133" s="189" t="s">
        <v>74</v>
      </c>
      <c r="C133" s="188"/>
      <c r="D133" s="190">
        <v>0</v>
      </c>
      <c r="E133" s="188"/>
      <c r="F133" s="61">
        <v>0</v>
      </c>
      <c r="G133" s="61">
        <v>0</v>
      </c>
      <c r="H133" s="190">
        <v>0</v>
      </c>
      <c r="I133" s="188"/>
      <c r="J133" s="190">
        <v>0</v>
      </c>
      <c r="K133" s="188"/>
      <c r="L133" s="61">
        <v>0</v>
      </c>
      <c r="M133" s="61">
        <v>0</v>
      </c>
      <c r="N133" s="61">
        <v>0</v>
      </c>
      <c r="O133" s="61">
        <v>0</v>
      </c>
      <c r="P133" s="190">
        <v>0</v>
      </c>
      <c r="Q133" s="191"/>
      <c r="R133" s="188"/>
      <c r="S133" s="61">
        <v>0</v>
      </c>
      <c r="T133" s="190">
        <v>0</v>
      </c>
      <c r="U133" s="188"/>
    </row>
    <row r="134" spans="1:21">
      <c r="A134" s="60" t="s">
        <v>75</v>
      </c>
      <c r="B134" s="189" t="s">
        <v>76</v>
      </c>
      <c r="C134" s="188"/>
      <c r="D134" s="190">
        <v>0</v>
      </c>
      <c r="E134" s="188"/>
      <c r="F134" s="61">
        <v>0</v>
      </c>
      <c r="G134" s="61">
        <v>0</v>
      </c>
      <c r="H134" s="190">
        <v>0</v>
      </c>
      <c r="I134" s="188"/>
      <c r="J134" s="190">
        <v>0</v>
      </c>
      <c r="K134" s="188"/>
      <c r="L134" s="61">
        <v>0</v>
      </c>
      <c r="M134" s="61">
        <v>0</v>
      </c>
      <c r="N134" s="61">
        <v>0</v>
      </c>
      <c r="O134" s="61">
        <v>0</v>
      </c>
      <c r="P134" s="190">
        <v>0</v>
      </c>
      <c r="Q134" s="191"/>
      <c r="R134" s="188"/>
      <c r="S134" s="61">
        <v>0</v>
      </c>
      <c r="T134" s="190">
        <v>0</v>
      </c>
      <c r="U134" s="188"/>
    </row>
    <row r="135" spans="1:21">
      <c r="A135" s="60" t="s">
        <v>77</v>
      </c>
      <c r="B135" s="189" t="s">
        <v>230</v>
      </c>
      <c r="C135" s="188"/>
      <c r="D135" s="190">
        <v>0</v>
      </c>
      <c r="E135" s="188"/>
      <c r="F135" s="61">
        <v>0</v>
      </c>
      <c r="G135" s="61">
        <v>0</v>
      </c>
      <c r="H135" s="190">
        <v>0</v>
      </c>
      <c r="I135" s="188"/>
      <c r="J135" s="190">
        <v>0</v>
      </c>
      <c r="K135" s="188"/>
      <c r="L135" s="61">
        <v>0</v>
      </c>
      <c r="M135" s="61">
        <v>0</v>
      </c>
      <c r="N135" s="61">
        <v>0</v>
      </c>
      <c r="O135" s="61">
        <v>0</v>
      </c>
      <c r="P135" s="190">
        <v>0</v>
      </c>
      <c r="Q135" s="191"/>
      <c r="R135" s="188"/>
      <c r="S135" s="61">
        <v>0</v>
      </c>
      <c r="T135" s="190">
        <v>0</v>
      </c>
      <c r="U135" s="188"/>
    </row>
    <row r="136" spans="1:21" ht="15" customHeight="1">
      <c r="A136" s="60" t="s">
        <v>78</v>
      </c>
      <c r="B136" s="189" t="s">
        <v>79</v>
      </c>
      <c r="C136" s="188"/>
      <c r="D136" s="190">
        <v>0</v>
      </c>
      <c r="E136" s="188"/>
      <c r="F136" s="61">
        <v>0</v>
      </c>
      <c r="G136" s="61">
        <v>0</v>
      </c>
      <c r="H136" s="190">
        <v>0</v>
      </c>
      <c r="I136" s="188"/>
      <c r="J136" s="190">
        <v>0</v>
      </c>
      <c r="K136" s="188"/>
      <c r="L136" s="61">
        <v>0</v>
      </c>
      <c r="M136" s="61">
        <v>0</v>
      </c>
      <c r="N136" s="61">
        <v>0</v>
      </c>
      <c r="O136" s="61">
        <v>0</v>
      </c>
      <c r="P136" s="190">
        <v>0</v>
      </c>
      <c r="Q136" s="191"/>
      <c r="R136" s="188"/>
      <c r="S136" s="61">
        <v>0</v>
      </c>
      <c r="T136" s="190">
        <v>0</v>
      </c>
      <c r="U136" s="188"/>
    </row>
    <row r="137" spans="1:21">
      <c r="A137" s="60" t="s">
        <v>80</v>
      </c>
      <c r="B137" s="189" t="s">
        <v>81</v>
      </c>
      <c r="C137" s="188"/>
      <c r="D137" s="190">
        <v>0</v>
      </c>
      <c r="E137" s="188"/>
      <c r="F137" s="61">
        <v>0</v>
      </c>
      <c r="G137" s="61">
        <v>0</v>
      </c>
      <c r="H137" s="190">
        <v>0</v>
      </c>
      <c r="I137" s="188"/>
      <c r="J137" s="190">
        <v>0</v>
      </c>
      <c r="K137" s="188"/>
      <c r="L137" s="61">
        <v>0</v>
      </c>
      <c r="M137" s="61">
        <v>0</v>
      </c>
      <c r="N137" s="61">
        <v>0</v>
      </c>
      <c r="O137" s="61">
        <v>0</v>
      </c>
      <c r="P137" s="190">
        <v>0</v>
      </c>
      <c r="Q137" s="191"/>
      <c r="R137" s="188"/>
      <c r="S137" s="61">
        <v>0</v>
      </c>
      <c r="T137" s="190">
        <v>0</v>
      </c>
      <c r="U137" s="188"/>
    </row>
    <row r="138" spans="1:21" ht="15" customHeight="1">
      <c r="A138" s="60" t="s">
        <v>11</v>
      </c>
      <c r="B138" s="189" t="s">
        <v>231</v>
      </c>
      <c r="C138" s="188"/>
      <c r="D138" s="190">
        <v>0</v>
      </c>
      <c r="E138" s="188"/>
      <c r="F138" s="61">
        <v>0</v>
      </c>
      <c r="G138" s="61">
        <v>0</v>
      </c>
      <c r="H138" s="190">
        <v>0</v>
      </c>
      <c r="I138" s="188"/>
      <c r="J138" s="190">
        <v>0</v>
      </c>
      <c r="K138" s="188"/>
      <c r="L138" s="61">
        <v>0</v>
      </c>
      <c r="M138" s="61">
        <v>0</v>
      </c>
      <c r="N138" s="61">
        <v>0</v>
      </c>
      <c r="O138" s="61">
        <v>0</v>
      </c>
      <c r="P138" s="190">
        <v>0</v>
      </c>
      <c r="Q138" s="191"/>
      <c r="R138" s="188"/>
      <c r="S138" s="61">
        <v>0</v>
      </c>
      <c r="T138" s="190">
        <v>0</v>
      </c>
      <c r="U138" s="188"/>
    </row>
    <row r="139" spans="1:21">
      <c r="A139" s="60" t="s">
        <v>27</v>
      </c>
      <c r="B139" s="189" t="s">
        <v>26</v>
      </c>
      <c r="C139" s="188"/>
      <c r="D139" s="190">
        <v>0</v>
      </c>
      <c r="E139" s="188"/>
      <c r="F139" s="61">
        <v>0</v>
      </c>
      <c r="G139" s="61">
        <v>0</v>
      </c>
      <c r="H139" s="190">
        <v>0</v>
      </c>
      <c r="I139" s="188"/>
      <c r="J139" s="190">
        <v>0</v>
      </c>
      <c r="K139" s="188"/>
      <c r="L139" s="61">
        <v>0</v>
      </c>
      <c r="M139" s="61">
        <v>0</v>
      </c>
      <c r="N139" s="61">
        <v>0</v>
      </c>
      <c r="O139" s="61">
        <v>0</v>
      </c>
      <c r="P139" s="190">
        <v>0</v>
      </c>
      <c r="Q139" s="191"/>
      <c r="R139" s="188"/>
      <c r="S139" s="61">
        <v>0</v>
      </c>
      <c r="T139" s="190">
        <v>0</v>
      </c>
      <c r="U139" s="188"/>
    </row>
    <row r="140" spans="1:21" ht="15" customHeight="1">
      <c r="A140" s="60" t="s">
        <v>28</v>
      </c>
      <c r="B140" s="189" t="s">
        <v>52</v>
      </c>
      <c r="C140" s="188"/>
      <c r="D140" s="190">
        <v>0</v>
      </c>
      <c r="E140" s="188"/>
      <c r="F140" s="61">
        <v>0</v>
      </c>
      <c r="G140" s="61">
        <v>0</v>
      </c>
      <c r="H140" s="190">
        <v>0</v>
      </c>
      <c r="I140" s="188"/>
      <c r="J140" s="190">
        <v>0</v>
      </c>
      <c r="K140" s="188"/>
      <c r="L140" s="61">
        <v>0</v>
      </c>
      <c r="M140" s="61">
        <v>0</v>
      </c>
      <c r="N140" s="61">
        <v>0</v>
      </c>
      <c r="O140" s="61">
        <v>0</v>
      </c>
      <c r="P140" s="190">
        <v>0</v>
      </c>
      <c r="Q140" s="191"/>
      <c r="R140" s="188"/>
      <c r="S140" s="61">
        <v>0</v>
      </c>
      <c r="T140" s="190">
        <v>0</v>
      </c>
      <c r="U140" s="188"/>
    </row>
    <row r="141" spans="1:21" ht="15" customHeight="1">
      <c r="A141" s="60" t="s">
        <v>29</v>
      </c>
      <c r="B141" s="189" t="s">
        <v>82</v>
      </c>
      <c r="C141" s="188"/>
      <c r="D141" s="190">
        <v>0</v>
      </c>
      <c r="E141" s="188"/>
      <c r="F141" s="61">
        <v>0</v>
      </c>
      <c r="G141" s="61">
        <v>0</v>
      </c>
      <c r="H141" s="190">
        <v>0</v>
      </c>
      <c r="I141" s="188"/>
      <c r="J141" s="190">
        <v>0</v>
      </c>
      <c r="K141" s="188"/>
      <c r="L141" s="61">
        <v>0</v>
      </c>
      <c r="M141" s="61">
        <v>0</v>
      </c>
      <c r="N141" s="61">
        <v>0</v>
      </c>
      <c r="O141" s="61">
        <v>0</v>
      </c>
      <c r="P141" s="190">
        <v>0</v>
      </c>
      <c r="Q141" s="191"/>
      <c r="R141" s="188"/>
      <c r="S141" s="61">
        <v>0</v>
      </c>
      <c r="T141" s="190">
        <v>0</v>
      </c>
      <c r="U141" s="188"/>
    </row>
    <row r="142" spans="1:21" ht="15" customHeight="1">
      <c r="A142" s="60" t="s">
        <v>30</v>
      </c>
      <c r="B142" s="189" t="s">
        <v>83</v>
      </c>
      <c r="C142" s="188"/>
      <c r="D142" s="190">
        <v>0</v>
      </c>
      <c r="E142" s="188"/>
      <c r="F142" s="61">
        <v>0</v>
      </c>
      <c r="G142" s="61">
        <v>0</v>
      </c>
      <c r="H142" s="190">
        <v>0</v>
      </c>
      <c r="I142" s="188"/>
      <c r="J142" s="190">
        <v>0</v>
      </c>
      <c r="K142" s="188"/>
      <c r="L142" s="61">
        <v>0</v>
      </c>
      <c r="M142" s="61">
        <v>0</v>
      </c>
      <c r="N142" s="61">
        <v>0</v>
      </c>
      <c r="O142" s="61">
        <v>0</v>
      </c>
      <c r="P142" s="190">
        <v>0</v>
      </c>
      <c r="Q142" s="191"/>
      <c r="R142" s="188"/>
      <c r="S142" s="61">
        <v>0</v>
      </c>
      <c r="T142" s="190">
        <v>0</v>
      </c>
      <c r="U142" s="188"/>
    </row>
    <row r="143" spans="1:21">
      <c r="A143" s="60" t="s">
        <v>84</v>
      </c>
      <c r="B143" s="189" t="s">
        <v>76</v>
      </c>
      <c r="C143" s="188"/>
      <c r="D143" s="190">
        <v>0</v>
      </c>
      <c r="E143" s="188"/>
      <c r="F143" s="61">
        <v>0</v>
      </c>
      <c r="G143" s="61">
        <v>0</v>
      </c>
      <c r="H143" s="190">
        <v>0</v>
      </c>
      <c r="I143" s="188"/>
      <c r="J143" s="190">
        <v>0</v>
      </c>
      <c r="K143" s="188"/>
      <c r="L143" s="61">
        <v>0</v>
      </c>
      <c r="M143" s="61">
        <v>0</v>
      </c>
      <c r="N143" s="61">
        <v>0</v>
      </c>
      <c r="O143" s="61">
        <v>0</v>
      </c>
      <c r="P143" s="190">
        <v>0</v>
      </c>
      <c r="Q143" s="191"/>
      <c r="R143" s="188"/>
      <c r="S143" s="61">
        <v>0</v>
      </c>
      <c r="T143" s="190">
        <v>0</v>
      </c>
      <c r="U143" s="188"/>
    </row>
    <row r="144" spans="1:21" ht="15" customHeight="1">
      <c r="A144" s="60" t="s">
        <v>85</v>
      </c>
      <c r="B144" s="189" t="s">
        <v>86</v>
      </c>
      <c r="C144" s="188"/>
      <c r="D144" s="190">
        <v>0</v>
      </c>
      <c r="E144" s="188"/>
      <c r="F144" s="61">
        <v>0</v>
      </c>
      <c r="G144" s="61">
        <v>0</v>
      </c>
      <c r="H144" s="190">
        <v>0</v>
      </c>
      <c r="I144" s="188"/>
      <c r="J144" s="190">
        <v>0</v>
      </c>
      <c r="K144" s="188"/>
      <c r="L144" s="61">
        <v>0</v>
      </c>
      <c r="M144" s="61">
        <v>0</v>
      </c>
      <c r="N144" s="61">
        <v>0</v>
      </c>
      <c r="O144" s="61">
        <v>0</v>
      </c>
      <c r="P144" s="190">
        <v>0</v>
      </c>
      <c r="Q144" s="191"/>
      <c r="R144" s="188"/>
      <c r="S144" s="61">
        <v>0</v>
      </c>
      <c r="T144" s="190">
        <v>0</v>
      </c>
      <c r="U144" s="188"/>
    </row>
    <row r="145" spans="1:21" ht="15" customHeight="1">
      <c r="A145" s="60" t="s">
        <v>87</v>
      </c>
      <c r="B145" s="189" t="s">
        <v>88</v>
      </c>
      <c r="C145" s="188"/>
      <c r="D145" s="190">
        <v>0</v>
      </c>
      <c r="E145" s="188"/>
      <c r="F145" s="61">
        <v>0</v>
      </c>
      <c r="G145" s="61">
        <v>0</v>
      </c>
      <c r="H145" s="190">
        <v>0</v>
      </c>
      <c r="I145" s="188"/>
      <c r="J145" s="190">
        <v>0</v>
      </c>
      <c r="K145" s="188"/>
      <c r="L145" s="61">
        <v>0</v>
      </c>
      <c r="M145" s="61">
        <v>0</v>
      </c>
      <c r="N145" s="61">
        <v>0</v>
      </c>
      <c r="O145" s="61">
        <v>0</v>
      </c>
      <c r="P145" s="190">
        <v>0</v>
      </c>
      <c r="Q145" s="191"/>
      <c r="R145" s="188"/>
      <c r="S145" s="61">
        <v>0</v>
      </c>
      <c r="T145" s="190">
        <v>0</v>
      </c>
      <c r="U145" s="188"/>
    </row>
    <row r="146" spans="1:21">
      <c r="A146" s="60" t="s">
        <v>89</v>
      </c>
      <c r="B146" s="189" t="s">
        <v>81</v>
      </c>
      <c r="C146" s="188"/>
      <c r="D146" s="190">
        <v>0</v>
      </c>
      <c r="E146" s="188"/>
      <c r="F146" s="61">
        <v>0</v>
      </c>
      <c r="G146" s="61">
        <v>0</v>
      </c>
      <c r="H146" s="190">
        <v>0</v>
      </c>
      <c r="I146" s="188"/>
      <c r="J146" s="190">
        <v>0</v>
      </c>
      <c r="K146" s="188"/>
      <c r="L146" s="61">
        <v>0</v>
      </c>
      <c r="M146" s="61">
        <v>0</v>
      </c>
      <c r="N146" s="61">
        <v>0</v>
      </c>
      <c r="O146" s="61">
        <v>0</v>
      </c>
      <c r="P146" s="190">
        <v>0</v>
      </c>
      <c r="Q146" s="191"/>
      <c r="R146" s="188"/>
      <c r="S146" s="61">
        <v>0</v>
      </c>
      <c r="T146" s="190">
        <v>0</v>
      </c>
      <c r="U146" s="188"/>
    </row>
    <row r="147" spans="1:21" ht="15" customHeight="1">
      <c r="A147" s="58" t="s">
        <v>90</v>
      </c>
      <c r="B147" s="192" t="s">
        <v>147</v>
      </c>
      <c r="C147" s="188"/>
      <c r="D147" s="187">
        <v>-73371663182</v>
      </c>
      <c r="E147" s="188"/>
      <c r="F147" s="59">
        <v>-73371663182</v>
      </c>
      <c r="G147" s="59">
        <v>0</v>
      </c>
      <c r="H147" s="187">
        <v>0</v>
      </c>
      <c r="I147" s="188"/>
      <c r="J147" s="187">
        <v>0</v>
      </c>
      <c r="K147" s="188"/>
      <c r="L147" s="59">
        <v>0</v>
      </c>
      <c r="M147" s="59">
        <v>-73371663182</v>
      </c>
      <c r="N147" s="59">
        <v>-73371663182</v>
      </c>
      <c r="O147" s="59">
        <v>0</v>
      </c>
      <c r="P147" s="187">
        <v>0</v>
      </c>
      <c r="Q147" s="191"/>
      <c r="R147" s="188"/>
      <c r="S147" s="59">
        <v>0</v>
      </c>
      <c r="T147" s="187">
        <v>0</v>
      </c>
      <c r="U147" s="188"/>
    </row>
    <row r="148" spans="1:21" ht="15" customHeight="1">
      <c r="A148" s="60" t="s">
        <v>10</v>
      </c>
      <c r="B148" s="189" t="s">
        <v>91</v>
      </c>
      <c r="C148" s="188"/>
      <c r="D148" s="190">
        <v>0</v>
      </c>
      <c r="E148" s="188"/>
      <c r="F148" s="61">
        <v>0</v>
      </c>
      <c r="G148" s="61">
        <v>0</v>
      </c>
      <c r="H148" s="190">
        <v>0</v>
      </c>
      <c r="I148" s="188"/>
      <c r="J148" s="190">
        <v>0</v>
      </c>
      <c r="K148" s="188"/>
      <c r="L148" s="61">
        <v>0</v>
      </c>
      <c r="M148" s="61">
        <v>0</v>
      </c>
      <c r="N148" s="61">
        <v>0</v>
      </c>
      <c r="O148" s="61">
        <v>0</v>
      </c>
      <c r="P148" s="190">
        <v>0</v>
      </c>
      <c r="Q148" s="191"/>
      <c r="R148" s="188"/>
      <c r="S148" s="61">
        <v>0</v>
      </c>
      <c r="T148" s="190">
        <v>0</v>
      </c>
      <c r="U148" s="188"/>
    </row>
    <row r="149" spans="1:21">
      <c r="A149" s="60" t="s">
        <v>20</v>
      </c>
      <c r="B149" s="189" t="s">
        <v>92</v>
      </c>
      <c r="C149" s="188"/>
      <c r="D149" s="190">
        <v>0</v>
      </c>
      <c r="E149" s="188"/>
      <c r="F149" s="61">
        <v>0</v>
      </c>
      <c r="G149" s="61">
        <v>0</v>
      </c>
      <c r="H149" s="190">
        <v>0</v>
      </c>
      <c r="I149" s="188"/>
      <c r="J149" s="190">
        <v>0</v>
      </c>
      <c r="K149" s="188"/>
      <c r="L149" s="61">
        <v>0</v>
      </c>
      <c r="M149" s="61">
        <v>0</v>
      </c>
      <c r="N149" s="61">
        <v>0</v>
      </c>
      <c r="O149" s="61">
        <v>0</v>
      </c>
      <c r="P149" s="190">
        <v>0</v>
      </c>
      <c r="Q149" s="191"/>
      <c r="R149" s="188"/>
      <c r="S149" s="61">
        <v>0</v>
      </c>
      <c r="T149" s="190">
        <v>0</v>
      </c>
      <c r="U149" s="188"/>
    </row>
    <row r="150" spans="1:21">
      <c r="A150" s="60" t="s">
        <v>22</v>
      </c>
      <c r="B150" s="189" t="s">
        <v>93</v>
      </c>
      <c r="C150" s="188"/>
      <c r="D150" s="190">
        <v>0</v>
      </c>
      <c r="E150" s="188"/>
      <c r="F150" s="61">
        <v>0</v>
      </c>
      <c r="G150" s="61">
        <v>0</v>
      </c>
      <c r="H150" s="190">
        <v>0</v>
      </c>
      <c r="I150" s="188"/>
      <c r="J150" s="190">
        <v>0</v>
      </c>
      <c r="K150" s="188"/>
      <c r="L150" s="61">
        <v>0</v>
      </c>
      <c r="M150" s="61">
        <v>0</v>
      </c>
      <c r="N150" s="61">
        <v>0</v>
      </c>
      <c r="O150" s="61">
        <v>0</v>
      </c>
      <c r="P150" s="190">
        <v>0</v>
      </c>
      <c r="Q150" s="191"/>
      <c r="R150" s="188"/>
      <c r="S150" s="61">
        <v>0</v>
      </c>
      <c r="T150" s="190">
        <v>0</v>
      </c>
      <c r="U150" s="188"/>
    </row>
    <row r="151" spans="1:21" ht="15" customHeight="1">
      <c r="A151" s="60" t="s">
        <v>24</v>
      </c>
      <c r="B151" s="189" t="s">
        <v>232</v>
      </c>
      <c r="C151" s="188"/>
      <c r="D151" s="190">
        <v>0</v>
      </c>
      <c r="E151" s="188"/>
      <c r="F151" s="61">
        <v>0</v>
      </c>
      <c r="G151" s="61">
        <v>0</v>
      </c>
      <c r="H151" s="190">
        <v>0</v>
      </c>
      <c r="I151" s="188"/>
      <c r="J151" s="190">
        <v>0</v>
      </c>
      <c r="K151" s="188"/>
      <c r="L151" s="61">
        <v>0</v>
      </c>
      <c r="M151" s="61">
        <v>0</v>
      </c>
      <c r="N151" s="61">
        <v>0</v>
      </c>
      <c r="O151" s="61">
        <v>0</v>
      </c>
      <c r="P151" s="190">
        <v>0</v>
      </c>
      <c r="Q151" s="191"/>
      <c r="R151" s="188"/>
      <c r="S151" s="61">
        <v>0</v>
      </c>
      <c r="T151" s="190">
        <v>0</v>
      </c>
      <c r="U151" s="188"/>
    </row>
    <row r="152" spans="1:21" ht="15" customHeight="1">
      <c r="A152" s="60" t="s">
        <v>25</v>
      </c>
      <c r="B152" s="189" t="s">
        <v>233</v>
      </c>
      <c r="C152" s="188"/>
      <c r="D152" s="190">
        <v>0</v>
      </c>
      <c r="E152" s="188"/>
      <c r="F152" s="61">
        <v>0</v>
      </c>
      <c r="G152" s="61">
        <v>0</v>
      </c>
      <c r="H152" s="190">
        <v>0</v>
      </c>
      <c r="I152" s="188"/>
      <c r="J152" s="190">
        <v>0</v>
      </c>
      <c r="K152" s="188"/>
      <c r="L152" s="61">
        <v>0</v>
      </c>
      <c r="M152" s="61">
        <v>0</v>
      </c>
      <c r="N152" s="61">
        <v>0</v>
      </c>
      <c r="O152" s="61">
        <v>0</v>
      </c>
      <c r="P152" s="190">
        <v>0</v>
      </c>
      <c r="Q152" s="191"/>
      <c r="R152" s="188"/>
      <c r="S152" s="61">
        <v>0</v>
      </c>
      <c r="T152" s="190">
        <v>0</v>
      </c>
      <c r="U152" s="188"/>
    </row>
    <row r="153" spans="1:21" ht="15" customHeight="1">
      <c r="A153" s="60" t="s">
        <v>75</v>
      </c>
      <c r="B153" s="189" t="s">
        <v>234</v>
      </c>
      <c r="C153" s="188"/>
      <c r="D153" s="190">
        <v>0</v>
      </c>
      <c r="E153" s="188"/>
      <c r="F153" s="61">
        <v>0</v>
      </c>
      <c r="G153" s="61">
        <v>0</v>
      </c>
      <c r="H153" s="190">
        <v>0</v>
      </c>
      <c r="I153" s="188"/>
      <c r="J153" s="190">
        <v>0</v>
      </c>
      <c r="K153" s="188"/>
      <c r="L153" s="61">
        <v>0</v>
      </c>
      <c r="M153" s="61">
        <v>0</v>
      </c>
      <c r="N153" s="61">
        <v>0</v>
      </c>
      <c r="O153" s="61">
        <v>0</v>
      </c>
      <c r="P153" s="190">
        <v>0</v>
      </c>
      <c r="Q153" s="191"/>
      <c r="R153" s="188"/>
      <c r="S153" s="61">
        <v>0</v>
      </c>
      <c r="T153" s="190">
        <v>0</v>
      </c>
      <c r="U153" s="188"/>
    </row>
    <row r="154" spans="1:21" ht="15" customHeight="1">
      <c r="A154" s="62"/>
      <c r="B154" s="194" t="s">
        <v>235</v>
      </c>
      <c r="C154" s="188"/>
      <c r="D154" s="193">
        <v>0</v>
      </c>
      <c r="E154" s="188"/>
      <c r="F154" s="63">
        <v>0</v>
      </c>
      <c r="G154" s="63">
        <v>0</v>
      </c>
      <c r="H154" s="193">
        <v>0</v>
      </c>
      <c r="I154" s="188"/>
      <c r="J154" s="193">
        <v>0</v>
      </c>
      <c r="K154" s="188"/>
      <c r="L154" s="63">
        <v>0</v>
      </c>
      <c r="M154" s="63">
        <v>0</v>
      </c>
      <c r="N154" s="63">
        <v>0</v>
      </c>
      <c r="O154" s="63">
        <v>0</v>
      </c>
      <c r="P154" s="193">
        <v>0</v>
      </c>
      <c r="Q154" s="191"/>
      <c r="R154" s="188"/>
      <c r="S154" s="63">
        <v>0</v>
      </c>
      <c r="T154" s="193">
        <v>0</v>
      </c>
      <c r="U154" s="188"/>
    </row>
    <row r="155" spans="1:21" ht="15" customHeight="1">
      <c r="A155" s="62"/>
      <c r="B155" s="194" t="s">
        <v>236</v>
      </c>
      <c r="C155" s="188"/>
      <c r="D155" s="193">
        <v>0</v>
      </c>
      <c r="E155" s="188"/>
      <c r="F155" s="63">
        <v>0</v>
      </c>
      <c r="G155" s="63">
        <v>0</v>
      </c>
      <c r="H155" s="193">
        <v>0</v>
      </c>
      <c r="I155" s="188"/>
      <c r="J155" s="193">
        <v>0</v>
      </c>
      <c r="K155" s="188"/>
      <c r="L155" s="63">
        <v>0</v>
      </c>
      <c r="M155" s="63">
        <v>0</v>
      </c>
      <c r="N155" s="63">
        <v>0</v>
      </c>
      <c r="O155" s="63">
        <v>0</v>
      </c>
      <c r="P155" s="193">
        <v>0</v>
      </c>
      <c r="Q155" s="191"/>
      <c r="R155" s="188"/>
      <c r="S155" s="63">
        <v>0</v>
      </c>
      <c r="T155" s="193">
        <v>0</v>
      </c>
      <c r="U155" s="188"/>
    </row>
    <row r="156" spans="1:21" ht="15" customHeight="1">
      <c r="A156" s="62"/>
      <c r="B156" s="194" t="s">
        <v>237</v>
      </c>
      <c r="C156" s="188"/>
      <c r="D156" s="193">
        <v>0</v>
      </c>
      <c r="E156" s="188"/>
      <c r="F156" s="63">
        <v>0</v>
      </c>
      <c r="G156" s="63">
        <v>0</v>
      </c>
      <c r="H156" s="193">
        <v>0</v>
      </c>
      <c r="I156" s="188"/>
      <c r="J156" s="193">
        <v>0</v>
      </c>
      <c r="K156" s="188"/>
      <c r="L156" s="63">
        <v>0</v>
      </c>
      <c r="M156" s="63">
        <v>0</v>
      </c>
      <c r="N156" s="63">
        <v>0</v>
      </c>
      <c r="O156" s="63">
        <v>0</v>
      </c>
      <c r="P156" s="193">
        <v>0</v>
      </c>
      <c r="Q156" s="191"/>
      <c r="R156" s="188"/>
      <c r="S156" s="63">
        <v>0</v>
      </c>
      <c r="T156" s="193">
        <v>0</v>
      </c>
      <c r="U156" s="188"/>
    </row>
    <row r="157" spans="1:21">
      <c r="A157" s="62"/>
      <c r="B157" s="194" t="s">
        <v>238</v>
      </c>
      <c r="C157" s="188"/>
      <c r="D157" s="193">
        <v>0</v>
      </c>
      <c r="E157" s="188"/>
      <c r="F157" s="63">
        <v>0</v>
      </c>
      <c r="G157" s="63">
        <v>0</v>
      </c>
      <c r="H157" s="193">
        <v>0</v>
      </c>
      <c r="I157" s="188"/>
      <c r="J157" s="193">
        <v>0</v>
      </c>
      <c r="K157" s="188"/>
      <c r="L157" s="63">
        <v>0</v>
      </c>
      <c r="M157" s="63">
        <v>0</v>
      </c>
      <c r="N157" s="63">
        <v>0</v>
      </c>
      <c r="O157" s="63">
        <v>0</v>
      </c>
      <c r="P157" s="193">
        <v>0</v>
      </c>
      <c r="Q157" s="191"/>
      <c r="R157" s="188"/>
      <c r="S157" s="63">
        <v>0</v>
      </c>
      <c r="T157" s="193">
        <v>0</v>
      </c>
      <c r="U157" s="188"/>
    </row>
    <row r="158" spans="1:21" ht="15" customHeight="1">
      <c r="A158" s="60" t="s">
        <v>77</v>
      </c>
      <c r="B158" s="189" t="s">
        <v>239</v>
      </c>
      <c r="C158" s="188"/>
      <c r="D158" s="190">
        <v>0</v>
      </c>
      <c r="E158" s="188"/>
      <c r="F158" s="61">
        <v>0</v>
      </c>
      <c r="G158" s="61">
        <v>0</v>
      </c>
      <c r="H158" s="190">
        <v>0</v>
      </c>
      <c r="I158" s="188"/>
      <c r="J158" s="190">
        <v>0</v>
      </c>
      <c r="K158" s="188"/>
      <c r="L158" s="61">
        <v>0</v>
      </c>
      <c r="M158" s="61">
        <v>0</v>
      </c>
      <c r="N158" s="61">
        <v>0</v>
      </c>
      <c r="O158" s="61">
        <v>0</v>
      </c>
      <c r="P158" s="190">
        <v>0</v>
      </c>
      <c r="Q158" s="191"/>
      <c r="R158" s="188"/>
      <c r="S158" s="61">
        <v>0</v>
      </c>
      <c r="T158" s="190">
        <v>0</v>
      </c>
      <c r="U158" s="188"/>
    </row>
    <row r="159" spans="1:21">
      <c r="A159" s="60" t="s">
        <v>78</v>
      </c>
      <c r="B159" s="189" t="s">
        <v>55</v>
      </c>
      <c r="C159" s="188"/>
      <c r="D159" s="190">
        <v>0</v>
      </c>
      <c r="E159" s="188"/>
      <c r="F159" s="61">
        <v>0</v>
      </c>
      <c r="G159" s="61">
        <v>0</v>
      </c>
      <c r="H159" s="190">
        <v>0</v>
      </c>
      <c r="I159" s="188"/>
      <c r="J159" s="190">
        <v>0</v>
      </c>
      <c r="K159" s="188"/>
      <c r="L159" s="61">
        <v>0</v>
      </c>
      <c r="M159" s="61">
        <v>0</v>
      </c>
      <c r="N159" s="61">
        <v>0</v>
      </c>
      <c r="O159" s="61">
        <v>0</v>
      </c>
      <c r="P159" s="190">
        <v>0</v>
      </c>
      <c r="Q159" s="191"/>
      <c r="R159" s="188"/>
      <c r="S159" s="61">
        <v>0</v>
      </c>
      <c r="T159" s="190">
        <v>0</v>
      </c>
      <c r="U159" s="188"/>
    </row>
    <row r="160" spans="1:21">
      <c r="A160" s="60" t="s">
        <v>11</v>
      </c>
      <c r="B160" s="189" t="s">
        <v>94</v>
      </c>
      <c r="C160" s="188"/>
      <c r="D160" s="190">
        <v>-73371663182</v>
      </c>
      <c r="E160" s="188"/>
      <c r="F160" s="61">
        <v>-73371663182</v>
      </c>
      <c r="G160" s="61">
        <v>0</v>
      </c>
      <c r="H160" s="190">
        <v>0</v>
      </c>
      <c r="I160" s="188"/>
      <c r="J160" s="190">
        <v>0</v>
      </c>
      <c r="K160" s="188"/>
      <c r="L160" s="61">
        <v>0</v>
      </c>
      <c r="M160" s="61">
        <v>-73371663182</v>
      </c>
      <c r="N160" s="61">
        <v>-73371663182</v>
      </c>
      <c r="O160" s="61">
        <v>0</v>
      </c>
      <c r="P160" s="190">
        <v>0</v>
      </c>
      <c r="Q160" s="191"/>
      <c r="R160" s="188"/>
      <c r="S160" s="61">
        <v>0</v>
      </c>
      <c r="T160" s="190">
        <v>0</v>
      </c>
      <c r="U160" s="188"/>
    </row>
    <row r="161" spans="1:21" ht="15" customHeight="1">
      <c r="A161" s="60" t="s">
        <v>12</v>
      </c>
      <c r="B161" s="189" t="s">
        <v>240</v>
      </c>
      <c r="C161" s="188"/>
      <c r="D161" s="190">
        <v>0</v>
      </c>
      <c r="E161" s="188"/>
      <c r="F161" s="61">
        <v>0</v>
      </c>
      <c r="G161" s="61">
        <v>0</v>
      </c>
      <c r="H161" s="190">
        <v>0</v>
      </c>
      <c r="I161" s="188"/>
      <c r="J161" s="190">
        <v>0</v>
      </c>
      <c r="K161" s="188"/>
      <c r="L161" s="61">
        <v>0</v>
      </c>
      <c r="M161" s="61">
        <v>0</v>
      </c>
      <c r="N161" s="61">
        <v>0</v>
      </c>
      <c r="O161" s="61">
        <v>0</v>
      </c>
      <c r="P161" s="190">
        <v>0</v>
      </c>
      <c r="Q161" s="191"/>
      <c r="R161" s="188"/>
      <c r="S161" s="61">
        <v>0</v>
      </c>
      <c r="T161" s="190">
        <v>0</v>
      </c>
      <c r="U161" s="188"/>
    </row>
    <row r="162" spans="1:21" ht="15" customHeight="1">
      <c r="A162" s="60" t="s">
        <v>13</v>
      </c>
      <c r="B162" s="189" t="s">
        <v>241</v>
      </c>
      <c r="C162" s="188"/>
      <c r="D162" s="190">
        <v>0</v>
      </c>
      <c r="E162" s="188"/>
      <c r="F162" s="61">
        <v>0</v>
      </c>
      <c r="G162" s="61">
        <v>0</v>
      </c>
      <c r="H162" s="190">
        <v>0</v>
      </c>
      <c r="I162" s="188"/>
      <c r="J162" s="190">
        <v>0</v>
      </c>
      <c r="K162" s="188"/>
      <c r="L162" s="61">
        <v>0</v>
      </c>
      <c r="M162" s="61">
        <v>0</v>
      </c>
      <c r="N162" s="61">
        <v>0</v>
      </c>
      <c r="O162" s="61">
        <v>0</v>
      </c>
      <c r="P162" s="190">
        <v>0</v>
      </c>
      <c r="Q162" s="191"/>
      <c r="R162" s="188"/>
      <c r="S162" s="61">
        <v>0</v>
      </c>
      <c r="T162" s="190">
        <v>0</v>
      </c>
      <c r="U162" s="188"/>
    </row>
    <row r="163" spans="1:21">
      <c r="A163" s="58" t="s">
        <v>95</v>
      </c>
      <c r="B163" s="192" t="s">
        <v>242</v>
      </c>
      <c r="C163" s="188"/>
      <c r="D163" s="187">
        <v>0</v>
      </c>
      <c r="E163" s="188"/>
      <c r="F163" s="59">
        <v>0</v>
      </c>
      <c r="G163" s="59">
        <v>0</v>
      </c>
      <c r="H163" s="187">
        <v>0</v>
      </c>
      <c r="I163" s="188"/>
      <c r="J163" s="187">
        <v>0</v>
      </c>
      <c r="K163" s="188"/>
      <c r="L163" s="59">
        <v>0</v>
      </c>
      <c r="M163" s="59">
        <v>0</v>
      </c>
      <c r="N163" s="59">
        <v>0</v>
      </c>
      <c r="O163" s="59">
        <v>0</v>
      </c>
      <c r="P163" s="187">
        <v>0</v>
      </c>
      <c r="Q163" s="191"/>
      <c r="R163" s="188"/>
      <c r="S163" s="59">
        <v>0</v>
      </c>
      <c r="T163" s="187">
        <v>0</v>
      </c>
      <c r="U163" s="188"/>
    </row>
    <row r="164" spans="1:21" ht="15" customHeight="1">
      <c r="A164" s="58" t="s">
        <v>96</v>
      </c>
      <c r="B164" s="192" t="s">
        <v>243</v>
      </c>
      <c r="C164" s="188"/>
      <c r="D164" s="187">
        <v>0</v>
      </c>
      <c r="E164" s="188"/>
      <c r="F164" s="59">
        <v>0</v>
      </c>
      <c r="G164" s="59">
        <v>0</v>
      </c>
      <c r="H164" s="187">
        <v>0</v>
      </c>
      <c r="I164" s="188"/>
      <c r="J164" s="187">
        <v>0</v>
      </c>
      <c r="K164" s="188"/>
      <c r="L164" s="59">
        <v>0</v>
      </c>
      <c r="M164" s="59">
        <v>0</v>
      </c>
      <c r="N164" s="59">
        <v>0</v>
      </c>
      <c r="O164" s="59">
        <v>0</v>
      </c>
      <c r="P164" s="187">
        <v>0</v>
      </c>
      <c r="Q164" s="191"/>
      <c r="R164" s="188"/>
      <c r="S164" s="59">
        <v>0</v>
      </c>
      <c r="T164" s="187">
        <v>0</v>
      </c>
      <c r="U164" s="188"/>
    </row>
    <row r="165" spans="1:21" ht="15" customHeight="1">
      <c r="A165" s="60" t="s">
        <v>10</v>
      </c>
      <c r="B165" s="189" t="s">
        <v>244</v>
      </c>
      <c r="C165" s="188"/>
      <c r="D165" s="190">
        <v>0</v>
      </c>
      <c r="E165" s="188"/>
      <c r="F165" s="61">
        <v>0</v>
      </c>
      <c r="G165" s="61">
        <v>0</v>
      </c>
      <c r="H165" s="190">
        <v>0</v>
      </c>
      <c r="I165" s="188"/>
      <c r="J165" s="190">
        <v>0</v>
      </c>
      <c r="K165" s="188"/>
      <c r="L165" s="61">
        <v>0</v>
      </c>
      <c r="M165" s="61">
        <v>0</v>
      </c>
      <c r="N165" s="61">
        <v>0</v>
      </c>
      <c r="O165" s="61">
        <v>0</v>
      </c>
      <c r="P165" s="190">
        <v>0</v>
      </c>
      <c r="Q165" s="191"/>
      <c r="R165" s="188"/>
      <c r="S165" s="61">
        <v>0</v>
      </c>
      <c r="T165" s="190">
        <v>0</v>
      </c>
      <c r="U165" s="188"/>
    </row>
    <row r="166" spans="1:21" ht="15" customHeight="1">
      <c r="A166" s="60" t="s">
        <v>11</v>
      </c>
      <c r="B166" s="189" t="s">
        <v>245</v>
      </c>
      <c r="C166" s="188"/>
      <c r="D166" s="190">
        <v>0</v>
      </c>
      <c r="E166" s="188"/>
      <c r="F166" s="61">
        <v>0</v>
      </c>
      <c r="G166" s="61">
        <v>0</v>
      </c>
      <c r="H166" s="190">
        <v>0</v>
      </c>
      <c r="I166" s="188"/>
      <c r="J166" s="190">
        <v>0</v>
      </c>
      <c r="K166" s="188"/>
      <c r="L166" s="61">
        <v>0</v>
      </c>
      <c r="M166" s="61">
        <v>0</v>
      </c>
      <c r="N166" s="61">
        <v>0</v>
      </c>
      <c r="O166" s="61">
        <v>0</v>
      </c>
      <c r="P166" s="190">
        <v>0</v>
      </c>
      <c r="Q166" s="191"/>
      <c r="R166" s="188"/>
      <c r="S166" s="61">
        <v>0</v>
      </c>
      <c r="T166" s="190">
        <v>0</v>
      </c>
      <c r="U166" s="188"/>
    </row>
    <row r="167" spans="1:21" ht="15" customHeight="1">
      <c r="A167" s="58" t="s">
        <v>97</v>
      </c>
      <c r="B167" s="192" t="s">
        <v>246</v>
      </c>
      <c r="C167" s="188"/>
      <c r="D167" s="187">
        <v>0</v>
      </c>
      <c r="E167" s="188"/>
      <c r="F167" s="59">
        <v>0</v>
      </c>
      <c r="G167" s="59">
        <v>0</v>
      </c>
      <c r="H167" s="187">
        <v>0</v>
      </c>
      <c r="I167" s="188"/>
      <c r="J167" s="187">
        <v>0</v>
      </c>
      <c r="K167" s="188"/>
      <c r="L167" s="59">
        <v>0</v>
      </c>
      <c r="M167" s="59">
        <v>0</v>
      </c>
      <c r="N167" s="59">
        <v>0</v>
      </c>
      <c r="O167" s="59">
        <v>0</v>
      </c>
      <c r="P167" s="187">
        <v>0</v>
      </c>
      <c r="Q167" s="191"/>
      <c r="R167" s="188"/>
      <c r="S167" s="59">
        <v>0</v>
      </c>
      <c r="T167" s="187">
        <v>0</v>
      </c>
      <c r="U167" s="188"/>
    </row>
    <row r="168" spans="1:21" ht="15" customHeight="1">
      <c r="A168" s="60" t="s">
        <v>10</v>
      </c>
      <c r="B168" s="189" t="s">
        <v>247</v>
      </c>
      <c r="C168" s="188"/>
      <c r="D168" s="190">
        <v>0</v>
      </c>
      <c r="E168" s="188"/>
      <c r="F168" s="61">
        <v>0</v>
      </c>
      <c r="G168" s="61">
        <v>0</v>
      </c>
      <c r="H168" s="190">
        <v>0</v>
      </c>
      <c r="I168" s="188"/>
      <c r="J168" s="190">
        <v>0</v>
      </c>
      <c r="K168" s="188"/>
      <c r="L168" s="61">
        <v>0</v>
      </c>
      <c r="M168" s="61">
        <v>0</v>
      </c>
      <c r="N168" s="61">
        <v>0</v>
      </c>
      <c r="O168" s="61">
        <v>0</v>
      </c>
      <c r="P168" s="190">
        <v>0</v>
      </c>
      <c r="Q168" s="191"/>
      <c r="R168" s="188"/>
      <c r="S168" s="61">
        <v>0</v>
      </c>
      <c r="T168" s="190">
        <v>0</v>
      </c>
      <c r="U168" s="188"/>
    </row>
    <row r="169" spans="1:21" ht="15" customHeight="1">
      <c r="A169" s="60" t="s">
        <v>20</v>
      </c>
      <c r="B169" s="189" t="s">
        <v>248</v>
      </c>
      <c r="C169" s="188"/>
      <c r="D169" s="190">
        <v>0</v>
      </c>
      <c r="E169" s="188"/>
      <c r="F169" s="61">
        <v>0</v>
      </c>
      <c r="G169" s="61">
        <v>0</v>
      </c>
      <c r="H169" s="190">
        <v>0</v>
      </c>
      <c r="I169" s="188"/>
      <c r="J169" s="190">
        <v>0</v>
      </c>
      <c r="K169" s="188"/>
      <c r="L169" s="61">
        <v>0</v>
      </c>
      <c r="M169" s="61">
        <v>0</v>
      </c>
      <c r="N169" s="61">
        <v>0</v>
      </c>
      <c r="O169" s="61">
        <v>0</v>
      </c>
      <c r="P169" s="190">
        <v>0</v>
      </c>
      <c r="Q169" s="191"/>
      <c r="R169" s="188"/>
      <c r="S169" s="61">
        <v>0</v>
      </c>
      <c r="T169" s="190">
        <v>0</v>
      </c>
      <c r="U169" s="188"/>
    </row>
    <row r="170" spans="1:21">
      <c r="A170" s="60" t="s">
        <v>22</v>
      </c>
      <c r="B170" s="189" t="s">
        <v>249</v>
      </c>
      <c r="C170" s="188"/>
      <c r="D170" s="190">
        <v>0</v>
      </c>
      <c r="E170" s="188"/>
      <c r="F170" s="61">
        <v>0</v>
      </c>
      <c r="G170" s="61">
        <v>0</v>
      </c>
      <c r="H170" s="190">
        <v>0</v>
      </c>
      <c r="I170" s="188"/>
      <c r="J170" s="190">
        <v>0</v>
      </c>
      <c r="K170" s="188"/>
      <c r="L170" s="61">
        <v>0</v>
      </c>
      <c r="M170" s="61">
        <v>0</v>
      </c>
      <c r="N170" s="61">
        <v>0</v>
      </c>
      <c r="O170" s="61">
        <v>0</v>
      </c>
      <c r="P170" s="190">
        <v>0</v>
      </c>
      <c r="Q170" s="191"/>
      <c r="R170" s="188"/>
      <c r="S170" s="61">
        <v>0</v>
      </c>
      <c r="T170" s="190">
        <v>0</v>
      </c>
      <c r="U170" s="188"/>
    </row>
    <row r="171" spans="1:21" ht="15" customHeight="1">
      <c r="A171" s="60" t="s">
        <v>11</v>
      </c>
      <c r="B171" s="189" t="s">
        <v>98</v>
      </c>
      <c r="C171" s="188"/>
      <c r="D171" s="190">
        <v>0</v>
      </c>
      <c r="E171" s="188"/>
      <c r="F171" s="61">
        <v>0</v>
      </c>
      <c r="G171" s="61">
        <v>0</v>
      </c>
      <c r="H171" s="190">
        <v>0</v>
      </c>
      <c r="I171" s="188"/>
      <c r="J171" s="190">
        <v>0</v>
      </c>
      <c r="K171" s="188"/>
      <c r="L171" s="61">
        <v>0</v>
      </c>
      <c r="M171" s="61">
        <v>0</v>
      </c>
      <c r="N171" s="61">
        <v>0</v>
      </c>
      <c r="O171" s="61">
        <v>0</v>
      </c>
      <c r="P171" s="190">
        <v>0</v>
      </c>
      <c r="Q171" s="191"/>
      <c r="R171" s="188"/>
      <c r="S171" s="61">
        <v>0</v>
      </c>
      <c r="T171" s="190">
        <v>0</v>
      </c>
      <c r="U171" s="188"/>
    </row>
    <row r="172" spans="1:21" ht="15" customHeight="1">
      <c r="A172" s="58" t="s">
        <v>149</v>
      </c>
      <c r="B172" s="192" t="s">
        <v>250</v>
      </c>
      <c r="C172" s="188"/>
      <c r="D172" s="187">
        <v>0</v>
      </c>
      <c r="E172" s="188"/>
      <c r="F172" s="59">
        <v>0</v>
      </c>
      <c r="G172" s="59">
        <v>0</v>
      </c>
      <c r="H172" s="187">
        <v>0</v>
      </c>
      <c r="I172" s="188"/>
      <c r="J172" s="187">
        <v>0</v>
      </c>
      <c r="K172" s="188"/>
      <c r="L172" s="59">
        <v>0</v>
      </c>
      <c r="M172" s="59">
        <v>0</v>
      </c>
      <c r="N172" s="59">
        <v>0</v>
      </c>
      <c r="O172" s="59">
        <v>0</v>
      </c>
      <c r="P172" s="187">
        <v>0</v>
      </c>
      <c r="Q172" s="191"/>
      <c r="R172" s="188"/>
      <c r="S172" s="59">
        <v>0</v>
      </c>
      <c r="T172" s="187">
        <v>0</v>
      </c>
      <c r="U172" s="188"/>
    </row>
    <row r="173" spans="1:21" ht="15" customHeight="1">
      <c r="A173" s="58" t="s">
        <v>251</v>
      </c>
      <c r="B173" s="192" t="s">
        <v>252</v>
      </c>
      <c r="C173" s="188"/>
      <c r="D173" s="187">
        <v>0</v>
      </c>
      <c r="E173" s="188"/>
      <c r="F173" s="59">
        <v>0</v>
      </c>
      <c r="G173" s="59">
        <v>0</v>
      </c>
      <c r="H173" s="187">
        <v>0</v>
      </c>
      <c r="I173" s="188"/>
      <c r="J173" s="187">
        <v>0</v>
      </c>
      <c r="K173" s="188"/>
      <c r="L173" s="59">
        <v>0</v>
      </c>
      <c r="M173" s="59">
        <v>0</v>
      </c>
      <c r="N173" s="59">
        <v>0</v>
      </c>
      <c r="O173" s="59">
        <v>0</v>
      </c>
      <c r="P173" s="187">
        <v>0</v>
      </c>
      <c r="Q173" s="191"/>
      <c r="R173" s="188"/>
      <c r="S173" s="59">
        <v>0</v>
      </c>
      <c r="T173" s="187">
        <v>0</v>
      </c>
      <c r="U173" s="188"/>
    </row>
    <row r="174" spans="1:21" ht="15" customHeight="1">
      <c r="A174" s="60"/>
      <c r="B174" s="189" t="s">
        <v>253</v>
      </c>
      <c r="C174" s="188"/>
      <c r="D174" s="190">
        <v>0</v>
      </c>
      <c r="E174" s="188"/>
      <c r="F174" s="61">
        <v>0</v>
      </c>
      <c r="G174" s="61">
        <v>0</v>
      </c>
      <c r="H174" s="190">
        <v>0</v>
      </c>
      <c r="I174" s="188"/>
      <c r="J174" s="190">
        <v>0</v>
      </c>
      <c r="K174" s="188"/>
      <c r="L174" s="61">
        <v>0</v>
      </c>
      <c r="M174" s="61">
        <v>0</v>
      </c>
      <c r="N174" s="61">
        <v>0</v>
      </c>
      <c r="O174" s="61">
        <v>0</v>
      </c>
      <c r="P174" s="190">
        <v>0</v>
      </c>
      <c r="Q174" s="191"/>
      <c r="R174" s="188"/>
      <c r="S174" s="61">
        <v>0</v>
      </c>
      <c r="T174" s="190">
        <v>0</v>
      </c>
      <c r="U174" s="188"/>
    </row>
    <row r="175" spans="1:21" ht="15" customHeight="1">
      <c r="A175" s="58" t="s">
        <v>99</v>
      </c>
      <c r="B175" s="192" t="s">
        <v>254</v>
      </c>
      <c r="C175" s="188"/>
      <c r="D175" s="187">
        <v>0</v>
      </c>
      <c r="E175" s="188"/>
      <c r="F175" s="59">
        <v>0</v>
      </c>
      <c r="G175" s="59">
        <v>0</v>
      </c>
      <c r="H175" s="187">
        <v>0</v>
      </c>
      <c r="I175" s="188"/>
      <c r="J175" s="187">
        <v>0</v>
      </c>
      <c r="K175" s="188"/>
      <c r="L175" s="59">
        <v>0</v>
      </c>
      <c r="M175" s="59">
        <v>0</v>
      </c>
      <c r="N175" s="59">
        <v>0</v>
      </c>
      <c r="O175" s="59">
        <v>0</v>
      </c>
      <c r="P175" s="187">
        <v>0</v>
      </c>
      <c r="Q175" s="191"/>
      <c r="R175" s="188"/>
      <c r="S175" s="59">
        <v>0</v>
      </c>
      <c r="T175" s="187">
        <v>0</v>
      </c>
      <c r="U175" s="188"/>
    </row>
    <row r="176" spans="1:21">
      <c r="A176" s="58" t="s">
        <v>0</v>
      </c>
      <c r="B176" s="192" t="s">
        <v>150</v>
      </c>
      <c r="C176" s="188"/>
      <c r="D176" s="187">
        <v>0</v>
      </c>
      <c r="E176" s="188"/>
      <c r="F176" s="59">
        <v>0</v>
      </c>
      <c r="G176" s="59">
        <v>0</v>
      </c>
      <c r="H176" s="187">
        <v>0</v>
      </c>
      <c r="I176" s="188"/>
      <c r="J176" s="187">
        <v>0</v>
      </c>
      <c r="K176" s="188"/>
      <c r="L176" s="59">
        <v>0</v>
      </c>
      <c r="M176" s="59">
        <v>0</v>
      </c>
      <c r="N176" s="59">
        <v>0</v>
      </c>
      <c r="O176" s="59">
        <v>0</v>
      </c>
      <c r="P176" s="187">
        <v>0</v>
      </c>
      <c r="Q176" s="191"/>
      <c r="R176" s="188"/>
      <c r="S176" s="59">
        <v>0</v>
      </c>
      <c r="T176" s="187">
        <v>0</v>
      </c>
      <c r="U176" s="188"/>
    </row>
    <row r="177" spans="1:21" ht="15" customHeight="1">
      <c r="A177" s="62"/>
      <c r="B177" s="194" t="s">
        <v>100</v>
      </c>
      <c r="C177" s="188"/>
      <c r="D177" s="193">
        <v>0</v>
      </c>
      <c r="E177" s="188"/>
      <c r="F177" s="63">
        <v>0</v>
      </c>
      <c r="G177" s="63">
        <v>0</v>
      </c>
      <c r="H177" s="193">
        <v>0</v>
      </c>
      <c r="I177" s="188"/>
      <c r="J177" s="193">
        <v>0</v>
      </c>
      <c r="K177" s="188"/>
      <c r="L177" s="63">
        <v>0</v>
      </c>
      <c r="M177" s="63">
        <v>0</v>
      </c>
      <c r="N177" s="63">
        <v>0</v>
      </c>
      <c r="O177" s="63">
        <v>0</v>
      </c>
      <c r="P177" s="193">
        <v>0</v>
      </c>
      <c r="Q177" s="191"/>
      <c r="R177" s="188"/>
      <c r="S177" s="63">
        <v>0</v>
      </c>
      <c r="T177" s="193">
        <v>0</v>
      </c>
      <c r="U177" s="188"/>
    </row>
    <row r="178" spans="1:21">
      <c r="A178" s="58" t="s">
        <v>1</v>
      </c>
      <c r="B178" s="192" t="s">
        <v>255</v>
      </c>
      <c r="C178" s="188"/>
      <c r="D178" s="187">
        <v>0</v>
      </c>
      <c r="E178" s="188"/>
      <c r="F178" s="59">
        <v>0</v>
      </c>
      <c r="G178" s="59">
        <v>0</v>
      </c>
      <c r="H178" s="187">
        <v>0</v>
      </c>
      <c r="I178" s="188"/>
      <c r="J178" s="187">
        <v>0</v>
      </c>
      <c r="K178" s="188"/>
      <c r="L178" s="59">
        <v>0</v>
      </c>
      <c r="M178" s="59">
        <v>0</v>
      </c>
      <c r="N178" s="59">
        <v>0</v>
      </c>
      <c r="O178" s="59">
        <v>0</v>
      </c>
      <c r="P178" s="187">
        <v>0</v>
      </c>
      <c r="Q178" s="191"/>
      <c r="R178" s="188"/>
      <c r="S178" s="59">
        <v>0</v>
      </c>
      <c r="T178" s="187">
        <v>0</v>
      </c>
      <c r="U178" s="188"/>
    </row>
    <row r="179" spans="1:21" ht="15" customHeight="1">
      <c r="A179" s="58" t="s">
        <v>90</v>
      </c>
      <c r="B179" s="192" t="s">
        <v>151</v>
      </c>
      <c r="C179" s="188"/>
      <c r="D179" s="187">
        <v>0</v>
      </c>
      <c r="E179" s="188"/>
      <c r="F179" s="59">
        <v>0</v>
      </c>
      <c r="G179" s="59">
        <v>0</v>
      </c>
      <c r="H179" s="187">
        <v>0</v>
      </c>
      <c r="I179" s="188"/>
      <c r="J179" s="187">
        <v>0</v>
      </c>
      <c r="K179" s="188"/>
      <c r="L179" s="59">
        <v>0</v>
      </c>
      <c r="M179" s="59">
        <v>0</v>
      </c>
      <c r="N179" s="59">
        <v>0</v>
      </c>
      <c r="O179" s="59">
        <v>0</v>
      </c>
      <c r="P179" s="187">
        <v>0</v>
      </c>
      <c r="Q179" s="191"/>
      <c r="R179" s="188"/>
      <c r="S179" s="59">
        <v>0</v>
      </c>
      <c r="T179" s="187">
        <v>0</v>
      </c>
      <c r="U179" s="188"/>
    </row>
    <row r="180" spans="1:21" ht="15" customHeight="1">
      <c r="A180" s="60" t="s">
        <v>10</v>
      </c>
      <c r="B180" s="189" t="s">
        <v>256</v>
      </c>
      <c r="C180" s="188"/>
      <c r="D180" s="190">
        <v>0</v>
      </c>
      <c r="E180" s="188"/>
      <c r="F180" s="61">
        <v>0</v>
      </c>
      <c r="G180" s="61">
        <v>0</v>
      </c>
      <c r="H180" s="190">
        <v>0</v>
      </c>
      <c r="I180" s="188"/>
      <c r="J180" s="190">
        <v>0</v>
      </c>
      <c r="K180" s="188"/>
      <c r="L180" s="61">
        <v>0</v>
      </c>
      <c r="M180" s="61">
        <v>0</v>
      </c>
      <c r="N180" s="61">
        <v>0</v>
      </c>
      <c r="O180" s="61">
        <v>0</v>
      </c>
      <c r="P180" s="190">
        <v>0</v>
      </c>
      <c r="Q180" s="191"/>
      <c r="R180" s="188"/>
      <c r="S180" s="61">
        <v>0</v>
      </c>
      <c r="T180" s="190">
        <v>0</v>
      </c>
      <c r="U180" s="188"/>
    </row>
    <row r="181" spans="1:21">
      <c r="A181" s="60" t="s">
        <v>11</v>
      </c>
      <c r="B181" s="189" t="s">
        <v>257</v>
      </c>
      <c r="C181" s="188"/>
      <c r="D181" s="190">
        <v>0</v>
      </c>
      <c r="E181" s="188"/>
      <c r="F181" s="61">
        <v>0</v>
      </c>
      <c r="G181" s="61">
        <v>0</v>
      </c>
      <c r="H181" s="190">
        <v>0</v>
      </c>
      <c r="I181" s="188"/>
      <c r="J181" s="190">
        <v>0</v>
      </c>
      <c r="K181" s="188"/>
      <c r="L181" s="61">
        <v>0</v>
      </c>
      <c r="M181" s="61">
        <v>0</v>
      </c>
      <c r="N181" s="61">
        <v>0</v>
      </c>
      <c r="O181" s="61">
        <v>0</v>
      </c>
      <c r="P181" s="190">
        <v>0</v>
      </c>
      <c r="Q181" s="191"/>
      <c r="R181" s="188"/>
      <c r="S181" s="61">
        <v>0</v>
      </c>
      <c r="T181" s="190">
        <v>0</v>
      </c>
      <c r="U181" s="188"/>
    </row>
    <row r="182" spans="1:21" ht="15" customHeight="1">
      <c r="A182" s="58" t="s">
        <v>95</v>
      </c>
      <c r="B182" s="192" t="s">
        <v>252</v>
      </c>
      <c r="C182" s="188"/>
      <c r="D182" s="187">
        <v>0</v>
      </c>
      <c r="E182" s="188"/>
      <c r="F182" s="59">
        <v>0</v>
      </c>
      <c r="G182" s="59">
        <v>0</v>
      </c>
      <c r="H182" s="187">
        <v>0</v>
      </c>
      <c r="I182" s="188"/>
      <c r="J182" s="187">
        <v>0</v>
      </c>
      <c r="K182" s="188"/>
      <c r="L182" s="59">
        <v>0</v>
      </c>
      <c r="M182" s="59">
        <v>0</v>
      </c>
      <c r="N182" s="59">
        <v>0</v>
      </c>
      <c r="O182" s="59">
        <v>0</v>
      </c>
      <c r="P182" s="187">
        <v>0</v>
      </c>
      <c r="Q182" s="191"/>
      <c r="R182" s="188"/>
      <c r="S182" s="59">
        <v>0</v>
      </c>
      <c r="T182" s="187">
        <v>0</v>
      </c>
      <c r="U182" s="188"/>
    </row>
    <row r="183" spans="1:21" ht="15" customHeight="1">
      <c r="A183" s="60"/>
      <c r="B183" s="189" t="s">
        <v>253</v>
      </c>
      <c r="C183" s="188"/>
      <c r="D183" s="190">
        <v>0</v>
      </c>
      <c r="E183" s="188"/>
      <c r="F183" s="61">
        <v>0</v>
      </c>
      <c r="G183" s="61">
        <v>0</v>
      </c>
      <c r="H183" s="190">
        <v>0</v>
      </c>
      <c r="I183" s="188"/>
      <c r="J183" s="190">
        <v>0</v>
      </c>
      <c r="K183" s="188"/>
      <c r="L183" s="61">
        <v>0</v>
      </c>
      <c r="M183" s="61">
        <v>0</v>
      </c>
      <c r="N183" s="61">
        <v>0</v>
      </c>
      <c r="O183" s="61">
        <v>0</v>
      </c>
      <c r="P183" s="190">
        <v>0</v>
      </c>
      <c r="Q183" s="191"/>
      <c r="R183" s="188"/>
      <c r="S183" s="61">
        <v>0</v>
      </c>
      <c r="T183" s="190">
        <v>0</v>
      </c>
      <c r="U183" s="188"/>
    </row>
    <row r="184" spans="1:21" ht="15" customHeight="1">
      <c r="A184" s="58" t="s">
        <v>101</v>
      </c>
      <c r="B184" s="192" t="s">
        <v>258</v>
      </c>
      <c r="C184" s="188"/>
      <c r="D184" s="187">
        <v>52354859878</v>
      </c>
      <c r="E184" s="188"/>
      <c r="F184" s="59">
        <v>0</v>
      </c>
      <c r="G184" s="59">
        <v>52354859878</v>
      </c>
      <c r="H184" s="187">
        <v>0</v>
      </c>
      <c r="I184" s="188"/>
      <c r="J184" s="187">
        <v>0</v>
      </c>
      <c r="K184" s="188"/>
      <c r="L184" s="59">
        <v>52354859878</v>
      </c>
      <c r="M184" s="59">
        <v>52354859878</v>
      </c>
      <c r="N184" s="59">
        <v>0</v>
      </c>
      <c r="O184" s="59">
        <v>52354859878</v>
      </c>
      <c r="P184" s="187">
        <v>0</v>
      </c>
      <c r="Q184" s="191"/>
      <c r="R184" s="188"/>
      <c r="S184" s="59">
        <v>0</v>
      </c>
      <c r="T184" s="187">
        <v>52354859878</v>
      </c>
      <c r="U184" s="188"/>
    </row>
    <row r="185" spans="1:21" ht="15" customHeight="1">
      <c r="A185" s="58" t="s">
        <v>0</v>
      </c>
      <c r="B185" s="192" t="s">
        <v>152</v>
      </c>
      <c r="C185" s="188"/>
      <c r="D185" s="187">
        <v>52354859878</v>
      </c>
      <c r="E185" s="188"/>
      <c r="F185" s="59">
        <v>0</v>
      </c>
      <c r="G185" s="59">
        <v>52354859878</v>
      </c>
      <c r="H185" s="187">
        <v>0</v>
      </c>
      <c r="I185" s="188"/>
      <c r="J185" s="187">
        <v>0</v>
      </c>
      <c r="K185" s="188"/>
      <c r="L185" s="59">
        <v>52354859878</v>
      </c>
      <c r="M185" s="59">
        <v>52354859878</v>
      </c>
      <c r="N185" s="59">
        <v>0</v>
      </c>
      <c r="O185" s="59">
        <v>52354859878</v>
      </c>
      <c r="P185" s="187">
        <v>0</v>
      </c>
      <c r="Q185" s="191"/>
      <c r="R185" s="188"/>
      <c r="S185" s="59">
        <v>0</v>
      </c>
      <c r="T185" s="187">
        <v>52354859878</v>
      </c>
      <c r="U185" s="188"/>
    </row>
    <row r="186" spans="1:21">
      <c r="A186" s="60" t="s">
        <v>10</v>
      </c>
      <c r="B186" s="189" t="s">
        <v>153</v>
      </c>
      <c r="C186" s="188"/>
      <c r="D186" s="190">
        <v>24000000000</v>
      </c>
      <c r="E186" s="188"/>
      <c r="F186" s="61">
        <v>0</v>
      </c>
      <c r="G186" s="61">
        <v>24000000000</v>
      </c>
      <c r="H186" s="190">
        <v>0</v>
      </c>
      <c r="I186" s="188"/>
      <c r="J186" s="190">
        <v>0</v>
      </c>
      <c r="K186" s="188"/>
      <c r="L186" s="61">
        <v>24000000000</v>
      </c>
      <c r="M186" s="61">
        <v>24000000000</v>
      </c>
      <c r="N186" s="61">
        <v>0</v>
      </c>
      <c r="O186" s="61">
        <v>24000000000</v>
      </c>
      <c r="P186" s="190">
        <v>0</v>
      </c>
      <c r="Q186" s="191"/>
      <c r="R186" s="188"/>
      <c r="S186" s="61">
        <v>0</v>
      </c>
      <c r="T186" s="190">
        <v>24000000000</v>
      </c>
      <c r="U186" s="188"/>
    </row>
    <row r="187" spans="1:21" ht="15" customHeight="1">
      <c r="A187" s="60" t="s">
        <v>11</v>
      </c>
      <c r="B187" s="189" t="s">
        <v>259</v>
      </c>
      <c r="C187" s="188"/>
      <c r="D187" s="190">
        <v>28354859878</v>
      </c>
      <c r="E187" s="188"/>
      <c r="F187" s="61">
        <v>0</v>
      </c>
      <c r="G187" s="61">
        <v>28354859878</v>
      </c>
      <c r="H187" s="190">
        <v>0</v>
      </c>
      <c r="I187" s="188"/>
      <c r="J187" s="190">
        <v>0</v>
      </c>
      <c r="K187" s="188"/>
      <c r="L187" s="61">
        <v>28354859878</v>
      </c>
      <c r="M187" s="61">
        <v>28354859878</v>
      </c>
      <c r="N187" s="61">
        <v>0</v>
      </c>
      <c r="O187" s="61">
        <v>28354859878</v>
      </c>
      <c r="P187" s="190">
        <v>0</v>
      </c>
      <c r="Q187" s="191"/>
      <c r="R187" s="188"/>
      <c r="S187" s="61">
        <v>0</v>
      </c>
      <c r="T187" s="190">
        <v>28354859878</v>
      </c>
      <c r="U187" s="188"/>
    </row>
    <row r="188" spans="1:21" ht="15" customHeight="1">
      <c r="A188" s="60" t="s">
        <v>27</v>
      </c>
      <c r="B188" s="189" t="s">
        <v>154</v>
      </c>
      <c r="C188" s="188"/>
      <c r="D188" s="190">
        <v>28354859878</v>
      </c>
      <c r="E188" s="188"/>
      <c r="F188" s="61">
        <v>0</v>
      </c>
      <c r="G188" s="61">
        <v>28354859878</v>
      </c>
      <c r="H188" s="190">
        <v>0</v>
      </c>
      <c r="I188" s="188"/>
      <c r="J188" s="190">
        <v>0</v>
      </c>
      <c r="K188" s="188"/>
      <c r="L188" s="61">
        <v>28354859878</v>
      </c>
      <c r="M188" s="61">
        <v>28354859878</v>
      </c>
      <c r="N188" s="61">
        <v>0</v>
      </c>
      <c r="O188" s="61">
        <v>28354859878</v>
      </c>
      <c r="P188" s="190">
        <v>0</v>
      </c>
      <c r="Q188" s="191"/>
      <c r="R188" s="188"/>
      <c r="S188" s="61">
        <v>0</v>
      </c>
      <c r="T188" s="190">
        <v>28354859878</v>
      </c>
      <c r="U188" s="188"/>
    </row>
    <row r="189" spans="1:21" ht="15" customHeight="1">
      <c r="A189" s="60" t="s">
        <v>28</v>
      </c>
      <c r="B189" s="189" t="s">
        <v>155</v>
      </c>
      <c r="C189" s="188"/>
      <c r="D189" s="190">
        <v>0</v>
      </c>
      <c r="E189" s="188"/>
      <c r="F189" s="61">
        <v>0</v>
      </c>
      <c r="G189" s="61">
        <v>0</v>
      </c>
      <c r="H189" s="190">
        <v>0</v>
      </c>
      <c r="I189" s="188"/>
      <c r="J189" s="190">
        <v>0</v>
      </c>
      <c r="K189" s="188"/>
      <c r="L189" s="61">
        <v>0</v>
      </c>
      <c r="M189" s="61">
        <v>0</v>
      </c>
      <c r="N189" s="61">
        <v>0</v>
      </c>
      <c r="O189" s="61">
        <v>0</v>
      </c>
      <c r="P189" s="190">
        <v>0</v>
      </c>
      <c r="Q189" s="191"/>
      <c r="R189" s="188"/>
      <c r="S189" s="61">
        <v>0</v>
      </c>
      <c r="T189" s="190">
        <v>0</v>
      </c>
      <c r="U189" s="188"/>
    </row>
    <row r="190" spans="1:21" ht="15" customHeight="1">
      <c r="A190" s="58" t="s">
        <v>1</v>
      </c>
      <c r="B190" s="192" t="s">
        <v>260</v>
      </c>
      <c r="C190" s="188"/>
      <c r="D190" s="187">
        <v>0</v>
      </c>
      <c r="E190" s="188"/>
      <c r="F190" s="59">
        <v>0</v>
      </c>
      <c r="G190" s="59">
        <v>0</v>
      </c>
      <c r="H190" s="187">
        <v>0</v>
      </c>
      <c r="I190" s="188"/>
      <c r="J190" s="187">
        <v>0</v>
      </c>
      <c r="K190" s="188"/>
      <c r="L190" s="59">
        <v>0</v>
      </c>
      <c r="M190" s="59">
        <v>0</v>
      </c>
      <c r="N190" s="59">
        <v>0</v>
      </c>
      <c r="O190" s="59">
        <v>0</v>
      </c>
      <c r="P190" s="187">
        <v>0</v>
      </c>
      <c r="Q190" s="191"/>
      <c r="R190" s="188"/>
      <c r="S190" s="59">
        <v>0</v>
      </c>
      <c r="T190" s="187">
        <v>0</v>
      </c>
      <c r="U190" s="188"/>
    </row>
    <row r="191" spans="1:21" ht="15" customHeight="1">
      <c r="A191" s="58" t="s">
        <v>90</v>
      </c>
      <c r="B191" s="192" t="s">
        <v>156</v>
      </c>
      <c r="C191" s="188"/>
      <c r="D191" s="187">
        <v>0</v>
      </c>
      <c r="E191" s="188"/>
      <c r="F191" s="59">
        <v>0</v>
      </c>
      <c r="G191" s="59">
        <v>0</v>
      </c>
      <c r="H191" s="187">
        <v>0</v>
      </c>
      <c r="I191" s="188"/>
      <c r="J191" s="187">
        <v>0</v>
      </c>
      <c r="K191" s="188"/>
      <c r="L191" s="59">
        <v>0</v>
      </c>
      <c r="M191" s="59">
        <v>0</v>
      </c>
      <c r="N191" s="59">
        <v>0</v>
      </c>
      <c r="O191" s="59">
        <v>0</v>
      </c>
      <c r="P191" s="187">
        <v>0</v>
      </c>
      <c r="Q191" s="191"/>
      <c r="R191" s="188"/>
      <c r="S191" s="59">
        <v>0</v>
      </c>
      <c r="T191" s="187">
        <v>0</v>
      </c>
      <c r="U191" s="188"/>
    </row>
    <row r="192" spans="1:21" ht="15" customHeight="1">
      <c r="A192" s="58" t="s">
        <v>102</v>
      </c>
      <c r="B192" s="192" t="s">
        <v>261</v>
      </c>
      <c r="C192" s="188"/>
      <c r="D192" s="187">
        <v>18315403098</v>
      </c>
      <c r="E192" s="188"/>
      <c r="F192" s="59">
        <v>0</v>
      </c>
      <c r="G192" s="59">
        <v>18315403098</v>
      </c>
      <c r="H192" s="187">
        <v>0</v>
      </c>
      <c r="I192" s="188"/>
      <c r="J192" s="187">
        <v>0</v>
      </c>
      <c r="K192" s="188"/>
      <c r="L192" s="59">
        <v>18315403098</v>
      </c>
      <c r="M192" s="59">
        <v>18315403098</v>
      </c>
      <c r="N192" s="59">
        <v>0</v>
      </c>
      <c r="O192" s="59">
        <v>18315403098</v>
      </c>
      <c r="P192" s="187">
        <v>0</v>
      </c>
      <c r="Q192" s="191"/>
      <c r="R192" s="188"/>
      <c r="S192" s="59">
        <v>0</v>
      </c>
      <c r="T192" s="187">
        <v>18315403098</v>
      </c>
      <c r="U192" s="188"/>
    </row>
    <row r="193" spans="1:21" ht="15" customHeight="1">
      <c r="A193" s="58" t="s">
        <v>0</v>
      </c>
      <c r="B193" s="192" t="s">
        <v>262</v>
      </c>
      <c r="C193" s="188"/>
      <c r="D193" s="187">
        <v>18315403098</v>
      </c>
      <c r="E193" s="188"/>
      <c r="F193" s="59">
        <v>0</v>
      </c>
      <c r="G193" s="59">
        <v>18315403098</v>
      </c>
      <c r="H193" s="187">
        <v>0</v>
      </c>
      <c r="I193" s="188"/>
      <c r="J193" s="187">
        <v>0</v>
      </c>
      <c r="K193" s="188"/>
      <c r="L193" s="59">
        <v>18315403098</v>
      </c>
      <c r="M193" s="59">
        <v>18315403098</v>
      </c>
      <c r="N193" s="59">
        <v>0</v>
      </c>
      <c r="O193" s="59">
        <v>18315403098</v>
      </c>
      <c r="P193" s="187">
        <v>0</v>
      </c>
      <c r="Q193" s="191"/>
      <c r="R193" s="188"/>
      <c r="S193" s="59">
        <v>0</v>
      </c>
      <c r="T193" s="187">
        <v>18315403098</v>
      </c>
      <c r="U193" s="188"/>
    </row>
    <row r="194" spans="1:21" ht="15" customHeight="1">
      <c r="A194" s="58" t="s">
        <v>1</v>
      </c>
      <c r="B194" s="192" t="s">
        <v>263</v>
      </c>
      <c r="C194" s="188"/>
      <c r="D194" s="187">
        <v>0</v>
      </c>
      <c r="E194" s="188"/>
      <c r="F194" s="59">
        <v>0</v>
      </c>
      <c r="G194" s="59">
        <v>0</v>
      </c>
      <c r="H194" s="187">
        <v>0</v>
      </c>
      <c r="I194" s="188"/>
      <c r="J194" s="187">
        <v>0</v>
      </c>
      <c r="K194" s="188"/>
      <c r="L194" s="59">
        <v>0</v>
      </c>
      <c r="M194" s="59">
        <v>0</v>
      </c>
      <c r="N194" s="59">
        <v>0</v>
      </c>
      <c r="O194" s="59">
        <v>0</v>
      </c>
      <c r="P194" s="187">
        <v>0</v>
      </c>
      <c r="Q194" s="191"/>
      <c r="R194" s="188"/>
      <c r="S194" s="59">
        <v>0</v>
      </c>
      <c r="T194" s="187">
        <v>0</v>
      </c>
      <c r="U194" s="188"/>
    </row>
    <row r="195" spans="1:21" ht="15" customHeight="1">
      <c r="A195" s="62"/>
      <c r="B195" s="194" t="s">
        <v>264</v>
      </c>
      <c r="C195" s="188"/>
      <c r="D195" s="193">
        <v>0</v>
      </c>
      <c r="E195" s="188"/>
      <c r="F195" s="63">
        <v>0</v>
      </c>
      <c r="G195" s="63">
        <v>0</v>
      </c>
      <c r="H195" s="193">
        <v>0</v>
      </c>
      <c r="I195" s="188"/>
      <c r="J195" s="193">
        <v>0</v>
      </c>
      <c r="K195" s="188"/>
      <c r="L195" s="63">
        <v>0</v>
      </c>
      <c r="M195" s="63">
        <v>0</v>
      </c>
      <c r="N195" s="63">
        <v>0</v>
      </c>
      <c r="O195" s="63">
        <v>0</v>
      </c>
      <c r="P195" s="193">
        <v>0</v>
      </c>
      <c r="Q195" s="191"/>
      <c r="R195" s="188"/>
      <c r="S195" s="63">
        <v>0</v>
      </c>
      <c r="T195" s="193">
        <v>0</v>
      </c>
      <c r="U195" s="188"/>
    </row>
    <row r="196" spans="1:21" ht="15" customHeight="1">
      <c r="A196" s="58" t="s">
        <v>103</v>
      </c>
      <c r="B196" s="192" t="s">
        <v>265</v>
      </c>
      <c r="C196" s="188"/>
      <c r="D196" s="187">
        <v>0</v>
      </c>
      <c r="E196" s="188"/>
      <c r="F196" s="59">
        <v>0</v>
      </c>
      <c r="G196" s="59">
        <v>0</v>
      </c>
      <c r="H196" s="187">
        <v>0</v>
      </c>
      <c r="I196" s="188"/>
      <c r="J196" s="187">
        <v>0</v>
      </c>
      <c r="K196" s="188"/>
      <c r="L196" s="59">
        <v>0</v>
      </c>
      <c r="M196" s="59">
        <v>0</v>
      </c>
      <c r="N196" s="59">
        <v>0</v>
      </c>
      <c r="O196" s="59">
        <v>0</v>
      </c>
      <c r="P196" s="187">
        <v>0</v>
      </c>
      <c r="Q196" s="191"/>
      <c r="R196" s="188"/>
      <c r="S196" s="59">
        <v>0</v>
      </c>
      <c r="T196" s="187">
        <v>0</v>
      </c>
      <c r="U196" s="188"/>
    </row>
    <row r="197" spans="1:21" ht="15" customHeight="1">
      <c r="A197" s="58" t="s">
        <v>0</v>
      </c>
      <c r="B197" s="192" t="s">
        <v>158</v>
      </c>
      <c r="C197" s="188"/>
      <c r="D197" s="187">
        <v>0</v>
      </c>
      <c r="E197" s="188"/>
      <c r="F197" s="59">
        <v>0</v>
      </c>
      <c r="G197" s="59">
        <v>0</v>
      </c>
      <c r="H197" s="187">
        <v>0</v>
      </c>
      <c r="I197" s="188"/>
      <c r="J197" s="187">
        <v>0</v>
      </c>
      <c r="K197" s="188"/>
      <c r="L197" s="59">
        <v>0</v>
      </c>
      <c r="M197" s="59">
        <v>0</v>
      </c>
      <c r="N197" s="59">
        <v>0</v>
      </c>
      <c r="O197" s="59">
        <v>0</v>
      </c>
      <c r="P197" s="187">
        <v>0</v>
      </c>
      <c r="Q197" s="191"/>
      <c r="R197" s="188"/>
      <c r="S197" s="59">
        <v>0</v>
      </c>
      <c r="T197" s="187">
        <v>0</v>
      </c>
      <c r="U197" s="188"/>
    </row>
    <row r="198" spans="1:21" ht="15" customHeight="1">
      <c r="A198" s="58" t="s">
        <v>1</v>
      </c>
      <c r="B198" s="192" t="s">
        <v>252</v>
      </c>
      <c r="C198" s="188"/>
      <c r="D198" s="187">
        <v>0</v>
      </c>
      <c r="E198" s="188"/>
      <c r="F198" s="59">
        <v>0</v>
      </c>
      <c r="G198" s="59">
        <v>0</v>
      </c>
      <c r="H198" s="187">
        <v>0</v>
      </c>
      <c r="I198" s="188"/>
      <c r="J198" s="187">
        <v>0</v>
      </c>
      <c r="K198" s="188"/>
      <c r="L198" s="59">
        <v>0</v>
      </c>
      <c r="M198" s="59">
        <v>0</v>
      </c>
      <c r="N198" s="59">
        <v>0</v>
      </c>
      <c r="O198" s="59">
        <v>0</v>
      </c>
      <c r="P198" s="187">
        <v>0</v>
      </c>
      <c r="Q198" s="191"/>
      <c r="R198" s="188"/>
      <c r="S198" s="59">
        <v>0</v>
      </c>
      <c r="T198" s="187">
        <v>0</v>
      </c>
      <c r="U198" s="188"/>
    </row>
    <row r="199" spans="1:21" ht="15" customHeight="1">
      <c r="A199" s="62"/>
      <c r="B199" s="194" t="s">
        <v>264</v>
      </c>
      <c r="C199" s="188"/>
      <c r="D199" s="193">
        <v>0</v>
      </c>
      <c r="E199" s="188"/>
      <c r="F199" s="63">
        <v>0</v>
      </c>
      <c r="G199" s="63">
        <v>0</v>
      </c>
      <c r="H199" s="193">
        <v>0</v>
      </c>
      <c r="I199" s="188"/>
      <c r="J199" s="193">
        <v>0</v>
      </c>
      <c r="K199" s="188"/>
      <c r="L199" s="63">
        <v>0</v>
      </c>
      <c r="M199" s="63">
        <v>0</v>
      </c>
      <c r="N199" s="63">
        <v>0</v>
      </c>
      <c r="O199" s="63">
        <v>0</v>
      </c>
      <c r="P199" s="193">
        <v>0</v>
      </c>
      <c r="Q199" s="191"/>
      <c r="R199" s="188"/>
      <c r="S199" s="63">
        <v>0</v>
      </c>
      <c r="T199" s="193">
        <v>0</v>
      </c>
      <c r="U199" s="188"/>
    </row>
    <row r="200" spans="1:21" s="57" customFormat="1" ht="15.45" customHeight="1"/>
    <row r="201" spans="1:21">
      <c r="I201" s="195" t="s">
        <v>266</v>
      </c>
      <c r="J201" s="180"/>
    </row>
    <row r="202" spans="1:21">
      <c r="A202" s="195" t="s">
        <v>267</v>
      </c>
      <c r="B202" s="180"/>
      <c r="I202" s="180"/>
      <c r="J202" s="180"/>
      <c r="Q202" s="195" t="s">
        <v>333</v>
      </c>
      <c r="R202" s="180"/>
      <c r="S202" s="180"/>
      <c r="T202" s="180"/>
    </row>
    <row r="203" spans="1:21">
      <c r="A203" s="180"/>
      <c r="B203" s="180"/>
      <c r="Q203" s="180"/>
      <c r="R203" s="180"/>
      <c r="S203" s="180"/>
      <c r="T203" s="180"/>
    </row>
    <row r="204" spans="1:21" ht="7.95" customHeight="1"/>
  </sheetData>
  <mergeCells count="1142">
    <mergeCell ref="T199:U199"/>
    <mergeCell ref="I201:J202"/>
    <mergeCell ref="A202:B203"/>
    <mergeCell ref="Q202:T203"/>
    <mergeCell ref="B199:C199"/>
    <mergeCell ref="D199:E199"/>
    <mergeCell ref="H199:I199"/>
    <mergeCell ref="J199:K199"/>
    <mergeCell ref="P199:R199"/>
    <mergeCell ref="T197:U197"/>
    <mergeCell ref="B198:C198"/>
    <mergeCell ref="D198:E198"/>
    <mergeCell ref="H198:I198"/>
    <mergeCell ref="J198:K198"/>
    <mergeCell ref="P198:R198"/>
    <mergeCell ref="T198:U198"/>
    <mergeCell ref="B197:C197"/>
    <mergeCell ref="D197:E197"/>
    <mergeCell ref="H197:I197"/>
    <mergeCell ref="J197:K197"/>
    <mergeCell ref="P197:R197"/>
    <mergeCell ref="T195:U195"/>
    <mergeCell ref="B196:C196"/>
    <mergeCell ref="D196:E196"/>
    <mergeCell ref="H196:I196"/>
    <mergeCell ref="J196:K196"/>
    <mergeCell ref="P196:R196"/>
    <mergeCell ref="T196:U196"/>
    <mergeCell ref="B195:C195"/>
    <mergeCell ref="D195:E195"/>
    <mergeCell ref="H195:I195"/>
    <mergeCell ref="J195:K195"/>
    <mergeCell ref="P195:R195"/>
    <mergeCell ref="T193:U193"/>
    <mergeCell ref="B194:C194"/>
    <mergeCell ref="D194:E194"/>
    <mergeCell ref="H194:I194"/>
    <mergeCell ref="J194:K194"/>
    <mergeCell ref="P194:R194"/>
    <mergeCell ref="T194:U194"/>
    <mergeCell ref="B193:C193"/>
    <mergeCell ref="D193:E193"/>
    <mergeCell ref="H193:I193"/>
    <mergeCell ref="J193:K193"/>
    <mergeCell ref="P193:R193"/>
    <mergeCell ref="T191:U191"/>
    <mergeCell ref="B192:C192"/>
    <mergeCell ref="D192:E192"/>
    <mergeCell ref="H192:I192"/>
    <mergeCell ref="J192:K192"/>
    <mergeCell ref="P192:R192"/>
    <mergeCell ref="T192:U192"/>
    <mergeCell ref="B191:C191"/>
    <mergeCell ref="D191:E191"/>
    <mergeCell ref="H191:I191"/>
    <mergeCell ref="J191:K191"/>
    <mergeCell ref="P191:R191"/>
    <mergeCell ref="T189:U189"/>
    <mergeCell ref="B190:C190"/>
    <mergeCell ref="D190:E190"/>
    <mergeCell ref="H190:I190"/>
    <mergeCell ref="J190:K190"/>
    <mergeCell ref="P190:R190"/>
    <mergeCell ref="T190:U190"/>
    <mergeCell ref="B189:C189"/>
    <mergeCell ref="D189:E189"/>
    <mergeCell ref="H189:I189"/>
    <mergeCell ref="J189:K189"/>
    <mergeCell ref="P189:R189"/>
    <mergeCell ref="T187:U187"/>
    <mergeCell ref="B188:C188"/>
    <mergeCell ref="D188:E188"/>
    <mergeCell ref="H188:I188"/>
    <mergeCell ref="J188:K188"/>
    <mergeCell ref="P188:R188"/>
    <mergeCell ref="T188:U188"/>
    <mergeCell ref="B187:C187"/>
    <mergeCell ref="D187:E187"/>
    <mergeCell ref="H187:I187"/>
    <mergeCell ref="J187:K187"/>
    <mergeCell ref="P187:R187"/>
    <mergeCell ref="T185:U185"/>
    <mergeCell ref="B186:C186"/>
    <mergeCell ref="D186:E186"/>
    <mergeCell ref="H186:I186"/>
    <mergeCell ref="J186:K186"/>
    <mergeCell ref="P186:R186"/>
    <mergeCell ref="T186:U186"/>
    <mergeCell ref="B185:C185"/>
    <mergeCell ref="D185:E185"/>
    <mergeCell ref="H185:I185"/>
    <mergeCell ref="J185:K185"/>
    <mergeCell ref="P185:R185"/>
    <mergeCell ref="T183:U183"/>
    <mergeCell ref="B184:C184"/>
    <mergeCell ref="D184:E184"/>
    <mergeCell ref="H184:I184"/>
    <mergeCell ref="J184:K184"/>
    <mergeCell ref="P184:R184"/>
    <mergeCell ref="T184:U184"/>
    <mergeCell ref="B183:C183"/>
    <mergeCell ref="D183:E183"/>
    <mergeCell ref="H183:I183"/>
    <mergeCell ref="J183:K183"/>
    <mergeCell ref="P183:R183"/>
    <mergeCell ref="T181:U181"/>
    <mergeCell ref="B182:C182"/>
    <mergeCell ref="D182:E182"/>
    <mergeCell ref="H182:I182"/>
    <mergeCell ref="J182:K182"/>
    <mergeCell ref="P182:R182"/>
    <mergeCell ref="T182:U182"/>
    <mergeCell ref="B181:C181"/>
    <mergeCell ref="D181:E181"/>
    <mergeCell ref="H181:I181"/>
    <mergeCell ref="J181:K181"/>
    <mergeCell ref="P181:R181"/>
    <mergeCell ref="T179:U179"/>
    <mergeCell ref="B180:C180"/>
    <mergeCell ref="D180:E180"/>
    <mergeCell ref="H180:I180"/>
    <mergeCell ref="J180:K180"/>
    <mergeCell ref="P180:R180"/>
    <mergeCell ref="T180:U180"/>
    <mergeCell ref="B179:C179"/>
    <mergeCell ref="D179:E179"/>
    <mergeCell ref="H179:I179"/>
    <mergeCell ref="J179:K179"/>
    <mergeCell ref="P179:R179"/>
    <mergeCell ref="T177:U177"/>
    <mergeCell ref="B178:C178"/>
    <mergeCell ref="D178:E178"/>
    <mergeCell ref="H178:I178"/>
    <mergeCell ref="J178:K178"/>
    <mergeCell ref="P178:R178"/>
    <mergeCell ref="T178:U178"/>
    <mergeCell ref="B177:C177"/>
    <mergeCell ref="D177:E177"/>
    <mergeCell ref="H177:I177"/>
    <mergeCell ref="J177:K177"/>
    <mergeCell ref="P177:R177"/>
    <mergeCell ref="T175:U175"/>
    <mergeCell ref="B176:C176"/>
    <mergeCell ref="D176:E176"/>
    <mergeCell ref="H176:I176"/>
    <mergeCell ref="J176:K176"/>
    <mergeCell ref="P176:R176"/>
    <mergeCell ref="T176:U176"/>
    <mergeCell ref="B175:C175"/>
    <mergeCell ref="D175:E175"/>
    <mergeCell ref="H175:I175"/>
    <mergeCell ref="J175:K175"/>
    <mergeCell ref="P175:R175"/>
    <mergeCell ref="T173:U173"/>
    <mergeCell ref="B174:C174"/>
    <mergeCell ref="D174:E174"/>
    <mergeCell ref="H174:I174"/>
    <mergeCell ref="J174:K174"/>
    <mergeCell ref="P174:R174"/>
    <mergeCell ref="T174:U174"/>
    <mergeCell ref="B173:C173"/>
    <mergeCell ref="D173:E173"/>
    <mergeCell ref="H173:I173"/>
    <mergeCell ref="J173:K173"/>
    <mergeCell ref="P173:R173"/>
    <mergeCell ref="T171:U171"/>
    <mergeCell ref="B172:C172"/>
    <mergeCell ref="D172:E172"/>
    <mergeCell ref="H172:I172"/>
    <mergeCell ref="J172:K172"/>
    <mergeCell ref="P172:R172"/>
    <mergeCell ref="T172:U172"/>
    <mergeCell ref="B171:C171"/>
    <mergeCell ref="D171:E171"/>
    <mergeCell ref="H171:I171"/>
    <mergeCell ref="J171:K171"/>
    <mergeCell ref="P171:R171"/>
    <mergeCell ref="T169:U169"/>
    <mergeCell ref="B170:C170"/>
    <mergeCell ref="D170:E170"/>
    <mergeCell ref="H170:I170"/>
    <mergeCell ref="J170:K170"/>
    <mergeCell ref="P170:R170"/>
    <mergeCell ref="T170:U170"/>
    <mergeCell ref="B169:C169"/>
    <mergeCell ref="D169:E169"/>
    <mergeCell ref="H169:I169"/>
    <mergeCell ref="J169:K169"/>
    <mergeCell ref="P169:R169"/>
    <mergeCell ref="T167:U167"/>
    <mergeCell ref="B168:C168"/>
    <mergeCell ref="D168:E168"/>
    <mergeCell ref="H168:I168"/>
    <mergeCell ref="J168:K168"/>
    <mergeCell ref="P168:R168"/>
    <mergeCell ref="T168:U168"/>
    <mergeCell ref="B167:C167"/>
    <mergeCell ref="D167:E167"/>
    <mergeCell ref="H167:I167"/>
    <mergeCell ref="J167:K167"/>
    <mergeCell ref="P167:R167"/>
    <mergeCell ref="T165:U165"/>
    <mergeCell ref="B166:C166"/>
    <mergeCell ref="D166:E166"/>
    <mergeCell ref="H166:I166"/>
    <mergeCell ref="J166:K166"/>
    <mergeCell ref="P166:R166"/>
    <mergeCell ref="T166:U166"/>
    <mergeCell ref="B165:C165"/>
    <mergeCell ref="D165:E165"/>
    <mergeCell ref="H165:I165"/>
    <mergeCell ref="J165:K165"/>
    <mergeCell ref="P165:R165"/>
    <mergeCell ref="T163:U163"/>
    <mergeCell ref="B164:C164"/>
    <mergeCell ref="D164:E164"/>
    <mergeCell ref="H164:I164"/>
    <mergeCell ref="J164:K164"/>
    <mergeCell ref="P164:R164"/>
    <mergeCell ref="T164:U164"/>
    <mergeCell ref="B163:C163"/>
    <mergeCell ref="D163:E163"/>
    <mergeCell ref="H163:I163"/>
    <mergeCell ref="J163:K163"/>
    <mergeCell ref="P163:R163"/>
    <mergeCell ref="T161:U161"/>
    <mergeCell ref="B162:C162"/>
    <mergeCell ref="D162:E162"/>
    <mergeCell ref="H162:I162"/>
    <mergeCell ref="J162:K162"/>
    <mergeCell ref="P162:R162"/>
    <mergeCell ref="T162:U162"/>
    <mergeCell ref="B161:C161"/>
    <mergeCell ref="D161:E161"/>
    <mergeCell ref="H161:I161"/>
    <mergeCell ref="J161:K161"/>
    <mergeCell ref="P161:R161"/>
    <mergeCell ref="T159:U159"/>
    <mergeCell ref="B160:C160"/>
    <mergeCell ref="D160:E160"/>
    <mergeCell ref="H160:I160"/>
    <mergeCell ref="J160:K160"/>
    <mergeCell ref="P160:R160"/>
    <mergeCell ref="T160:U160"/>
    <mergeCell ref="B159:C159"/>
    <mergeCell ref="D159:E159"/>
    <mergeCell ref="H159:I159"/>
    <mergeCell ref="J159:K159"/>
    <mergeCell ref="P159:R159"/>
    <mergeCell ref="T157:U157"/>
    <mergeCell ref="B158:C158"/>
    <mergeCell ref="D158:E158"/>
    <mergeCell ref="H158:I158"/>
    <mergeCell ref="J158:K158"/>
    <mergeCell ref="P158:R158"/>
    <mergeCell ref="T158:U158"/>
    <mergeCell ref="B157:C157"/>
    <mergeCell ref="D157:E157"/>
    <mergeCell ref="H157:I157"/>
    <mergeCell ref="J157:K157"/>
    <mergeCell ref="P157:R157"/>
    <mergeCell ref="T155:U155"/>
    <mergeCell ref="B156:C156"/>
    <mergeCell ref="D156:E156"/>
    <mergeCell ref="H156:I156"/>
    <mergeCell ref="J156:K156"/>
    <mergeCell ref="P156:R156"/>
    <mergeCell ref="T156:U156"/>
    <mergeCell ref="B155:C155"/>
    <mergeCell ref="D155:E155"/>
    <mergeCell ref="H155:I155"/>
    <mergeCell ref="J155:K155"/>
    <mergeCell ref="P155:R155"/>
    <mergeCell ref="T153:U153"/>
    <mergeCell ref="B154:C154"/>
    <mergeCell ref="D154:E154"/>
    <mergeCell ref="H154:I154"/>
    <mergeCell ref="J154:K154"/>
    <mergeCell ref="P154:R154"/>
    <mergeCell ref="T154:U154"/>
    <mergeCell ref="B153:C153"/>
    <mergeCell ref="D153:E153"/>
    <mergeCell ref="H153:I153"/>
    <mergeCell ref="J153:K153"/>
    <mergeCell ref="P153:R153"/>
    <mergeCell ref="T151:U151"/>
    <mergeCell ref="B152:C152"/>
    <mergeCell ref="D152:E152"/>
    <mergeCell ref="H152:I152"/>
    <mergeCell ref="J152:K152"/>
    <mergeCell ref="P152:R152"/>
    <mergeCell ref="T152:U152"/>
    <mergeCell ref="B151:C151"/>
    <mergeCell ref="D151:E151"/>
    <mergeCell ref="H151:I151"/>
    <mergeCell ref="J151:K151"/>
    <mergeCell ref="P151:R151"/>
    <mergeCell ref="T149:U149"/>
    <mergeCell ref="B150:C150"/>
    <mergeCell ref="D150:E150"/>
    <mergeCell ref="H150:I150"/>
    <mergeCell ref="J150:K150"/>
    <mergeCell ref="P150:R150"/>
    <mergeCell ref="T150:U150"/>
    <mergeCell ref="B149:C149"/>
    <mergeCell ref="D149:E149"/>
    <mergeCell ref="H149:I149"/>
    <mergeCell ref="J149:K149"/>
    <mergeCell ref="P149:R149"/>
    <mergeCell ref="T147:U147"/>
    <mergeCell ref="B148:C148"/>
    <mergeCell ref="D148:E148"/>
    <mergeCell ref="H148:I148"/>
    <mergeCell ref="J148:K148"/>
    <mergeCell ref="P148:R148"/>
    <mergeCell ref="T148:U148"/>
    <mergeCell ref="B147:C147"/>
    <mergeCell ref="D147:E147"/>
    <mergeCell ref="H147:I147"/>
    <mergeCell ref="J147:K147"/>
    <mergeCell ref="P147:R147"/>
    <mergeCell ref="T145:U145"/>
    <mergeCell ref="B146:C146"/>
    <mergeCell ref="D146:E146"/>
    <mergeCell ref="H146:I146"/>
    <mergeCell ref="J146:K146"/>
    <mergeCell ref="P146:R146"/>
    <mergeCell ref="T146:U146"/>
    <mergeCell ref="B145:C145"/>
    <mergeCell ref="D145:E145"/>
    <mergeCell ref="H145:I145"/>
    <mergeCell ref="J145:K145"/>
    <mergeCell ref="P145:R145"/>
    <mergeCell ref="T143:U143"/>
    <mergeCell ref="B144:C144"/>
    <mergeCell ref="D144:E144"/>
    <mergeCell ref="H144:I144"/>
    <mergeCell ref="J144:K144"/>
    <mergeCell ref="P144:R144"/>
    <mergeCell ref="T144:U144"/>
    <mergeCell ref="B143:C143"/>
    <mergeCell ref="D143:E143"/>
    <mergeCell ref="H143:I143"/>
    <mergeCell ref="J143:K143"/>
    <mergeCell ref="P143:R143"/>
    <mergeCell ref="T141:U141"/>
    <mergeCell ref="B142:C142"/>
    <mergeCell ref="D142:E142"/>
    <mergeCell ref="H142:I142"/>
    <mergeCell ref="J142:K142"/>
    <mergeCell ref="P142:R142"/>
    <mergeCell ref="T142:U142"/>
    <mergeCell ref="B141:C141"/>
    <mergeCell ref="D141:E141"/>
    <mergeCell ref="H141:I141"/>
    <mergeCell ref="J141:K141"/>
    <mergeCell ref="P141:R141"/>
    <mergeCell ref="T139:U139"/>
    <mergeCell ref="B140:C140"/>
    <mergeCell ref="D140:E140"/>
    <mergeCell ref="H140:I140"/>
    <mergeCell ref="J140:K140"/>
    <mergeCell ref="P140:R140"/>
    <mergeCell ref="T140:U140"/>
    <mergeCell ref="B139:C139"/>
    <mergeCell ref="D139:E139"/>
    <mergeCell ref="H139:I139"/>
    <mergeCell ref="J139:K139"/>
    <mergeCell ref="P139:R139"/>
    <mergeCell ref="T137:U137"/>
    <mergeCell ref="B138:C138"/>
    <mergeCell ref="D138:E138"/>
    <mergeCell ref="H138:I138"/>
    <mergeCell ref="J138:K138"/>
    <mergeCell ref="P138:R138"/>
    <mergeCell ref="T138:U138"/>
    <mergeCell ref="B137:C137"/>
    <mergeCell ref="D137:E137"/>
    <mergeCell ref="H137:I137"/>
    <mergeCell ref="J137:K137"/>
    <mergeCell ref="P137:R137"/>
    <mergeCell ref="T135:U135"/>
    <mergeCell ref="B136:C136"/>
    <mergeCell ref="D136:E136"/>
    <mergeCell ref="H136:I136"/>
    <mergeCell ref="J136:K136"/>
    <mergeCell ref="P136:R136"/>
    <mergeCell ref="T136:U136"/>
    <mergeCell ref="B135:C135"/>
    <mergeCell ref="D135:E135"/>
    <mergeCell ref="H135:I135"/>
    <mergeCell ref="J135:K135"/>
    <mergeCell ref="P135:R135"/>
    <mergeCell ref="T133:U133"/>
    <mergeCell ref="B134:C134"/>
    <mergeCell ref="D134:E134"/>
    <mergeCell ref="H134:I134"/>
    <mergeCell ref="J134:K134"/>
    <mergeCell ref="P134:R134"/>
    <mergeCell ref="T134:U134"/>
    <mergeCell ref="B133:C133"/>
    <mergeCell ref="D133:E133"/>
    <mergeCell ref="H133:I133"/>
    <mergeCell ref="J133:K133"/>
    <mergeCell ref="P133:R133"/>
    <mergeCell ref="T131:U131"/>
    <mergeCell ref="B132:C132"/>
    <mergeCell ref="D132:E132"/>
    <mergeCell ref="H132:I132"/>
    <mergeCell ref="J132:K132"/>
    <mergeCell ref="P132:R132"/>
    <mergeCell ref="T132:U132"/>
    <mergeCell ref="B131:C131"/>
    <mergeCell ref="D131:E131"/>
    <mergeCell ref="H131:I131"/>
    <mergeCell ref="J131:K131"/>
    <mergeCell ref="P131:R131"/>
    <mergeCell ref="T129:U129"/>
    <mergeCell ref="B130:C130"/>
    <mergeCell ref="D130:E130"/>
    <mergeCell ref="H130:I130"/>
    <mergeCell ref="J130:K130"/>
    <mergeCell ref="P130:R130"/>
    <mergeCell ref="T130:U130"/>
    <mergeCell ref="B129:C129"/>
    <mergeCell ref="D129:E129"/>
    <mergeCell ref="H129:I129"/>
    <mergeCell ref="J129:K129"/>
    <mergeCell ref="P129:R129"/>
    <mergeCell ref="T127:U127"/>
    <mergeCell ref="B128:C128"/>
    <mergeCell ref="D128:E128"/>
    <mergeCell ref="H128:I128"/>
    <mergeCell ref="J128:K128"/>
    <mergeCell ref="P128:R128"/>
    <mergeCell ref="T128:U128"/>
    <mergeCell ref="B127:C127"/>
    <mergeCell ref="D127:E127"/>
    <mergeCell ref="H127:I127"/>
    <mergeCell ref="J127:K127"/>
    <mergeCell ref="P127:R127"/>
    <mergeCell ref="T125:U125"/>
    <mergeCell ref="B126:C126"/>
    <mergeCell ref="D126:E126"/>
    <mergeCell ref="H126:I126"/>
    <mergeCell ref="J126:K126"/>
    <mergeCell ref="P126:R126"/>
    <mergeCell ref="T126:U126"/>
    <mergeCell ref="B125:C125"/>
    <mergeCell ref="D125:E125"/>
    <mergeCell ref="H125:I125"/>
    <mergeCell ref="J125:K125"/>
    <mergeCell ref="P125:R125"/>
    <mergeCell ref="T123:U123"/>
    <mergeCell ref="B124:C124"/>
    <mergeCell ref="D124:E124"/>
    <mergeCell ref="H124:I124"/>
    <mergeCell ref="J124:K124"/>
    <mergeCell ref="P124:R124"/>
    <mergeCell ref="T124:U124"/>
    <mergeCell ref="B123:C123"/>
    <mergeCell ref="D123:E123"/>
    <mergeCell ref="H123:I123"/>
    <mergeCell ref="J123:K123"/>
    <mergeCell ref="P123:R123"/>
    <mergeCell ref="T121:U121"/>
    <mergeCell ref="B122:C122"/>
    <mergeCell ref="D122:E122"/>
    <mergeCell ref="H122:I122"/>
    <mergeCell ref="J122:K122"/>
    <mergeCell ref="P122:R122"/>
    <mergeCell ref="T122:U122"/>
    <mergeCell ref="B121:C121"/>
    <mergeCell ref="D121:E121"/>
    <mergeCell ref="H121:I121"/>
    <mergeCell ref="J121:K121"/>
    <mergeCell ref="P121:R121"/>
    <mergeCell ref="T119:U119"/>
    <mergeCell ref="B120:C120"/>
    <mergeCell ref="D120:E120"/>
    <mergeCell ref="H120:I120"/>
    <mergeCell ref="J120:K120"/>
    <mergeCell ref="P120:R120"/>
    <mergeCell ref="T120:U120"/>
    <mergeCell ref="B119:C119"/>
    <mergeCell ref="D119:E119"/>
    <mergeCell ref="H119:I119"/>
    <mergeCell ref="J119:K119"/>
    <mergeCell ref="P119:R119"/>
    <mergeCell ref="T117:U117"/>
    <mergeCell ref="B118:C118"/>
    <mergeCell ref="D118:E118"/>
    <mergeCell ref="H118:I118"/>
    <mergeCell ref="J118:K118"/>
    <mergeCell ref="P118:R118"/>
    <mergeCell ref="T118:U118"/>
    <mergeCell ref="B117:C117"/>
    <mergeCell ref="D117:E117"/>
    <mergeCell ref="H117:I117"/>
    <mergeCell ref="J117:K117"/>
    <mergeCell ref="P117:R117"/>
    <mergeCell ref="T115:U115"/>
    <mergeCell ref="B116:C116"/>
    <mergeCell ref="D116:E116"/>
    <mergeCell ref="H116:I116"/>
    <mergeCell ref="J116:K116"/>
    <mergeCell ref="P116:R116"/>
    <mergeCell ref="T116:U116"/>
    <mergeCell ref="B115:C115"/>
    <mergeCell ref="D115:E115"/>
    <mergeCell ref="H115:I115"/>
    <mergeCell ref="J115:K115"/>
    <mergeCell ref="P115:R115"/>
    <mergeCell ref="T113:U113"/>
    <mergeCell ref="B114:C114"/>
    <mergeCell ref="D114:E114"/>
    <mergeCell ref="H114:I114"/>
    <mergeCell ref="J114:K114"/>
    <mergeCell ref="P114:R114"/>
    <mergeCell ref="T114:U114"/>
    <mergeCell ref="B113:C113"/>
    <mergeCell ref="D113:E113"/>
    <mergeCell ref="H113:I113"/>
    <mergeCell ref="J113:K113"/>
    <mergeCell ref="P113:R113"/>
    <mergeCell ref="T111:U111"/>
    <mergeCell ref="B112:C112"/>
    <mergeCell ref="D112:E112"/>
    <mergeCell ref="H112:I112"/>
    <mergeCell ref="J112:K112"/>
    <mergeCell ref="P112:R112"/>
    <mergeCell ref="T112:U112"/>
    <mergeCell ref="B111:C111"/>
    <mergeCell ref="D111:E111"/>
    <mergeCell ref="H111:I111"/>
    <mergeCell ref="J111:K111"/>
    <mergeCell ref="P111:R111"/>
    <mergeCell ref="T109:U109"/>
    <mergeCell ref="B110:C110"/>
    <mergeCell ref="D110:E110"/>
    <mergeCell ref="H110:I110"/>
    <mergeCell ref="J110:K110"/>
    <mergeCell ref="P110:R110"/>
    <mergeCell ref="T110:U110"/>
    <mergeCell ref="B109:C109"/>
    <mergeCell ref="D109:E109"/>
    <mergeCell ref="H109:I109"/>
    <mergeCell ref="J109:K109"/>
    <mergeCell ref="P109:R109"/>
    <mergeCell ref="T107:U107"/>
    <mergeCell ref="B108:C108"/>
    <mergeCell ref="D108:E108"/>
    <mergeCell ref="H108:I108"/>
    <mergeCell ref="J108:K108"/>
    <mergeCell ref="P108:R108"/>
    <mergeCell ref="T108:U108"/>
    <mergeCell ref="B107:C107"/>
    <mergeCell ref="D107:E107"/>
    <mergeCell ref="H107:I107"/>
    <mergeCell ref="J107:K107"/>
    <mergeCell ref="P107:R107"/>
    <mergeCell ref="T105:U105"/>
    <mergeCell ref="B106:C106"/>
    <mergeCell ref="D106:E106"/>
    <mergeCell ref="H106:I106"/>
    <mergeCell ref="J106:K106"/>
    <mergeCell ref="P106:R106"/>
    <mergeCell ref="T106:U106"/>
    <mergeCell ref="B105:C105"/>
    <mergeCell ref="D105:E105"/>
    <mergeCell ref="H105:I105"/>
    <mergeCell ref="J105:K105"/>
    <mergeCell ref="P105:R105"/>
    <mergeCell ref="T103:U103"/>
    <mergeCell ref="B104:C104"/>
    <mergeCell ref="D104:E104"/>
    <mergeCell ref="H104:I104"/>
    <mergeCell ref="J104:K104"/>
    <mergeCell ref="P104:R104"/>
    <mergeCell ref="T104:U104"/>
    <mergeCell ref="B103:C103"/>
    <mergeCell ref="D103:E103"/>
    <mergeCell ref="H103:I103"/>
    <mergeCell ref="J103:K103"/>
    <mergeCell ref="P103:R103"/>
    <mergeCell ref="T101:U101"/>
    <mergeCell ref="B102:C102"/>
    <mergeCell ref="D102:E102"/>
    <mergeCell ref="H102:I102"/>
    <mergeCell ref="J102:K102"/>
    <mergeCell ref="P102:R102"/>
    <mergeCell ref="T102:U102"/>
    <mergeCell ref="B101:C101"/>
    <mergeCell ref="D101:E101"/>
    <mergeCell ref="H101:I101"/>
    <mergeCell ref="J101:K101"/>
    <mergeCell ref="P101:R101"/>
    <mergeCell ref="T99:U99"/>
    <mergeCell ref="B100:C100"/>
    <mergeCell ref="D100:E100"/>
    <mergeCell ref="H100:I100"/>
    <mergeCell ref="J100:K100"/>
    <mergeCell ref="P100:R100"/>
    <mergeCell ref="T100:U100"/>
    <mergeCell ref="B99:C99"/>
    <mergeCell ref="D99:E99"/>
    <mergeCell ref="H99:I99"/>
    <mergeCell ref="J99:K99"/>
    <mergeCell ref="P99:R99"/>
    <mergeCell ref="T97:U97"/>
    <mergeCell ref="B98:C98"/>
    <mergeCell ref="D98:E98"/>
    <mergeCell ref="H98:I98"/>
    <mergeCell ref="J98:K98"/>
    <mergeCell ref="P98:R98"/>
    <mergeCell ref="T98:U98"/>
    <mergeCell ref="B97:C97"/>
    <mergeCell ref="D97:E97"/>
    <mergeCell ref="H97:I97"/>
    <mergeCell ref="J97:K97"/>
    <mergeCell ref="P97:R97"/>
    <mergeCell ref="T95:U95"/>
    <mergeCell ref="B96:C96"/>
    <mergeCell ref="D96:E96"/>
    <mergeCell ref="H96:I96"/>
    <mergeCell ref="J96:K96"/>
    <mergeCell ref="P96:R96"/>
    <mergeCell ref="T96:U96"/>
    <mergeCell ref="B95:C95"/>
    <mergeCell ref="D95:E95"/>
    <mergeCell ref="H95:I95"/>
    <mergeCell ref="J95:K95"/>
    <mergeCell ref="P95:R95"/>
    <mergeCell ref="T93:U93"/>
    <mergeCell ref="B94:C94"/>
    <mergeCell ref="D94:E94"/>
    <mergeCell ref="H94:I94"/>
    <mergeCell ref="J94:K94"/>
    <mergeCell ref="P94:R94"/>
    <mergeCell ref="T94:U94"/>
    <mergeCell ref="B93:C93"/>
    <mergeCell ref="D93:E93"/>
    <mergeCell ref="H93:I93"/>
    <mergeCell ref="J93:K93"/>
    <mergeCell ref="P93:R93"/>
    <mergeCell ref="T91:U91"/>
    <mergeCell ref="B92:C92"/>
    <mergeCell ref="D92:E92"/>
    <mergeCell ref="H92:I92"/>
    <mergeCell ref="J92:K92"/>
    <mergeCell ref="P92:R92"/>
    <mergeCell ref="T92:U92"/>
    <mergeCell ref="B91:C91"/>
    <mergeCell ref="D91:E91"/>
    <mergeCell ref="H91:I91"/>
    <mergeCell ref="J91:K91"/>
    <mergeCell ref="P91:R91"/>
    <mergeCell ref="T89:U89"/>
    <mergeCell ref="B90:C90"/>
    <mergeCell ref="D90:E90"/>
    <mergeCell ref="H90:I90"/>
    <mergeCell ref="J90:K90"/>
    <mergeCell ref="P90:R90"/>
    <mergeCell ref="T90:U90"/>
    <mergeCell ref="B89:C89"/>
    <mergeCell ref="D89:E89"/>
    <mergeCell ref="H89:I89"/>
    <mergeCell ref="J89:K89"/>
    <mergeCell ref="P89:R89"/>
    <mergeCell ref="T87:U87"/>
    <mergeCell ref="B88:C88"/>
    <mergeCell ref="D88:E88"/>
    <mergeCell ref="H88:I88"/>
    <mergeCell ref="J88:K88"/>
    <mergeCell ref="P88:R88"/>
    <mergeCell ref="T88:U88"/>
    <mergeCell ref="B87:C87"/>
    <mergeCell ref="D87:E87"/>
    <mergeCell ref="H87:I87"/>
    <mergeCell ref="J87:K87"/>
    <mergeCell ref="P87:R87"/>
    <mergeCell ref="T85:U85"/>
    <mergeCell ref="B86:C86"/>
    <mergeCell ref="D86:E86"/>
    <mergeCell ref="H86:I86"/>
    <mergeCell ref="J86:K86"/>
    <mergeCell ref="P86:R86"/>
    <mergeCell ref="T86:U86"/>
    <mergeCell ref="B85:C85"/>
    <mergeCell ref="D85:E85"/>
    <mergeCell ref="H85:I85"/>
    <mergeCell ref="J85:K85"/>
    <mergeCell ref="P85:R85"/>
    <mergeCell ref="T83:U83"/>
    <mergeCell ref="B84:C84"/>
    <mergeCell ref="D84:E84"/>
    <mergeCell ref="H84:I84"/>
    <mergeCell ref="J84:K84"/>
    <mergeCell ref="P84:R84"/>
    <mergeCell ref="T84:U84"/>
    <mergeCell ref="B83:C83"/>
    <mergeCell ref="D83:E83"/>
    <mergeCell ref="H83:I83"/>
    <mergeCell ref="J83:K83"/>
    <mergeCell ref="P83:R83"/>
    <mergeCell ref="T81:U81"/>
    <mergeCell ref="B82:C82"/>
    <mergeCell ref="D82:E82"/>
    <mergeCell ref="H82:I82"/>
    <mergeCell ref="J82:K82"/>
    <mergeCell ref="P82:R82"/>
    <mergeCell ref="T82:U82"/>
    <mergeCell ref="B81:C81"/>
    <mergeCell ref="D81:E81"/>
    <mergeCell ref="H81:I81"/>
    <mergeCell ref="J81:K81"/>
    <mergeCell ref="P81:R81"/>
    <mergeCell ref="T79:U79"/>
    <mergeCell ref="B80:C80"/>
    <mergeCell ref="D80:E80"/>
    <mergeCell ref="H80:I80"/>
    <mergeCell ref="J80:K80"/>
    <mergeCell ref="P80:R80"/>
    <mergeCell ref="T80:U80"/>
    <mergeCell ref="B79:C79"/>
    <mergeCell ref="D79:E79"/>
    <mergeCell ref="H79:I79"/>
    <mergeCell ref="J79:K79"/>
    <mergeCell ref="P79:R79"/>
    <mergeCell ref="T77:U77"/>
    <mergeCell ref="B78:C78"/>
    <mergeCell ref="D78:E78"/>
    <mergeCell ref="H78:I78"/>
    <mergeCell ref="J78:K78"/>
    <mergeCell ref="P78:R78"/>
    <mergeCell ref="T78:U78"/>
    <mergeCell ref="B77:C77"/>
    <mergeCell ref="D77:E77"/>
    <mergeCell ref="H77:I77"/>
    <mergeCell ref="J77:K77"/>
    <mergeCell ref="P77:R77"/>
    <mergeCell ref="T75:U75"/>
    <mergeCell ref="B76:C76"/>
    <mergeCell ref="D76:E76"/>
    <mergeCell ref="H76:I76"/>
    <mergeCell ref="J76:K76"/>
    <mergeCell ref="P76:R76"/>
    <mergeCell ref="T76:U76"/>
    <mergeCell ref="B75:C75"/>
    <mergeCell ref="D75:E75"/>
    <mergeCell ref="H75:I75"/>
    <mergeCell ref="J75:K75"/>
    <mergeCell ref="P75:R75"/>
    <mergeCell ref="T73:U73"/>
    <mergeCell ref="B74:C74"/>
    <mergeCell ref="D74:E74"/>
    <mergeCell ref="H74:I74"/>
    <mergeCell ref="J74:K74"/>
    <mergeCell ref="P74:R74"/>
    <mergeCell ref="T74:U74"/>
    <mergeCell ref="B73:C73"/>
    <mergeCell ref="D73:E73"/>
    <mergeCell ref="H73:I73"/>
    <mergeCell ref="J73:K73"/>
    <mergeCell ref="P73:R73"/>
    <mergeCell ref="T71:U71"/>
    <mergeCell ref="B72:C72"/>
    <mergeCell ref="D72:E72"/>
    <mergeCell ref="H72:I72"/>
    <mergeCell ref="J72:K72"/>
    <mergeCell ref="P72:R72"/>
    <mergeCell ref="T72:U72"/>
    <mergeCell ref="B71:C71"/>
    <mergeCell ref="D71:E71"/>
    <mergeCell ref="H71:I71"/>
    <mergeCell ref="J71:K71"/>
    <mergeCell ref="P71:R71"/>
    <mergeCell ref="T69:U69"/>
    <mergeCell ref="B70:C70"/>
    <mergeCell ref="D70:E70"/>
    <mergeCell ref="H70:I70"/>
    <mergeCell ref="J70:K70"/>
    <mergeCell ref="P70:R70"/>
    <mergeCell ref="T70:U70"/>
    <mergeCell ref="B69:C69"/>
    <mergeCell ref="D69:E69"/>
    <mergeCell ref="H69:I69"/>
    <mergeCell ref="J69:K69"/>
    <mergeCell ref="P69:R69"/>
    <mergeCell ref="T67:U67"/>
    <mergeCell ref="B68:C68"/>
    <mergeCell ref="D68:E68"/>
    <mergeCell ref="H68:I68"/>
    <mergeCell ref="J68:K68"/>
    <mergeCell ref="P68:R68"/>
    <mergeCell ref="T68:U68"/>
    <mergeCell ref="B67:C67"/>
    <mergeCell ref="D67:E67"/>
    <mergeCell ref="H67:I67"/>
    <mergeCell ref="J67:K67"/>
    <mergeCell ref="P67:R67"/>
    <mergeCell ref="T65:U65"/>
    <mergeCell ref="B66:C66"/>
    <mergeCell ref="D66:E66"/>
    <mergeCell ref="H66:I66"/>
    <mergeCell ref="J66:K66"/>
    <mergeCell ref="P66:R66"/>
    <mergeCell ref="T66:U66"/>
    <mergeCell ref="B65:C65"/>
    <mergeCell ref="D65:E65"/>
    <mergeCell ref="H65:I65"/>
    <mergeCell ref="J65:K65"/>
    <mergeCell ref="P65:R65"/>
    <mergeCell ref="T63:U63"/>
    <mergeCell ref="B64:C64"/>
    <mergeCell ref="D64:E64"/>
    <mergeCell ref="H64:I64"/>
    <mergeCell ref="J64:K64"/>
    <mergeCell ref="P64:R64"/>
    <mergeCell ref="T64:U64"/>
    <mergeCell ref="B63:C63"/>
    <mergeCell ref="D63:E63"/>
    <mergeCell ref="H63:I63"/>
    <mergeCell ref="J63:K63"/>
    <mergeCell ref="P63:R63"/>
    <mergeCell ref="T61:U61"/>
    <mergeCell ref="B62:C62"/>
    <mergeCell ref="D62:E62"/>
    <mergeCell ref="H62:I62"/>
    <mergeCell ref="J62:K62"/>
    <mergeCell ref="P62:R62"/>
    <mergeCell ref="T62:U62"/>
    <mergeCell ref="B61:C61"/>
    <mergeCell ref="D61:E61"/>
    <mergeCell ref="H61:I61"/>
    <mergeCell ref="J61:K61"/>
    <mergeCell ref="P61:R61"/>
    <mergeCell ref="T59:U59"/>
    <mergeCell ref="B60:C60"/>
    <mergeCell ref="D60:E60"/>
    <mergeCell ref="H60:I60"/>
    <mergeCell ref="J60:K60"/>
    <mergeCell ref="P60:R60"/>
    <mergeCell ref="T60:U60"/>
    <mergeCell ref="B59:C59"/>
    <mergeCell ref="D59:E59"/>
    <mergeCell ref="H59:I59"/>
    <mergeCell ref="J59:K59"/>
    <mergeCell ref="P59:R59"/>
    <mergeCell ref="T57:U57"/>
    <mergeCell ref="B58:C58"/>
    <mergeCell ref="D58:E58"/>
    <mergeCell ref="H58:I58"/>
    <mergeCell ref="J58:K58"/>
    <mergeCell ref="P58:R58"/>
    <mergeCell ref="T58:U58"/>
    <mergeCell ref="B57:C57"/>
    <mergeCell ref="D57:E57"/>
    <mergeCell ref="H57:I57"/>
    <mergeCell ref="J57:K57"/>
    <mergeCell ref="P57:R57"/>
    <mergeCell ref="T55:U55"/>
    <mergeCell ref="B56:C56"/>
    <mergeCell ref="D56:E56"/>
    <mergeCell ref="H56:I56"/>
    <mergeCell ref="J56:K56"/>
    <mergeCell ref="P56:R56"/>
    <mergeCell ref="T56:U56"/>
    <mergeCell ref="B55:C55"/>
    <mergeCell ref="D55:E55"/>
    <mergeCell ref="H55:I55"/>
    <mergeCell ref="J55:K55"/>
    <mergeCell ref="P55:R55"/>
    <mergeCell ref="T53:U53"/>
    <mergeCell ref="B54:C54"/>
    <mergeCell ref="D54:E54"/>
    <mergeCell ref="H54:I54"/>
    <mergeCell ref="J54:K54"/>
    <mergeCell ref="P54:R54"/>
    <mergeCell ref="T54:U54"/>
    <mergeCell ref="B53:C53"/>
    <mergeCell ref="D53:E53"/>
    <mergeCell ref="H53:I53"/>
    <mergeCell ref="J53:K53"/>
    <mergeCell ref="P53:R53"/>
    <mergeCell ref="T51:U51"/>
    <mergeCell ref="B52:C52"/>
    <mergeCell ref="D52:E52"/>
    <mergeCell ref="H52:I52"/>
    <mergeCell ref="J52:K52"/>
    <mergeCell ref="P52:R52"/>
    <mergeCell ref="T52:U52"/>
    <mergeCell ref="B51:C51"/>
    <mergeCell ref="D51:E51"/>
    <mergeCell ref="H51:I51"/>
    <mergeCell ref="J51:K51"/>
    <mergeCell ref="P51:R51"/>
    <mergeCell ref="T49:U49"/>
    <mergeCell ref="B50:C50"/>
    <mergeCell ref="D50:E50"/>
    <mergeCell ref="H50:I50"/>
    <mergeCell ref="J50:K50"/>
    <mergeCell ref="P50:R50"/>
    <mergeCell ref="T50:U50"/>
    <mergeCell ref="B49:C49"/>
    <mergeCell ref="D49:E49"/>
    <mergeCell ref="H49:I49"/>
    <mergeCell ref="J49:K49"/>
    <mergeCell ref="P49:R49"/>
    <mergeCell ref="T47:U47"/>
    <mergeCell ref="B48:C48"/>
    <mergeCell ref="D48:E48"/>
    <mergeCell ref="H48:I48"/>
    <mergeCell ref="J48:K48"/>
    <mergeCell ref="P48:R48"/>
    <mergeCell ref="T48:U48"/>
    <mergeCell ref="B47:C47"/>
    <mergeCell ref="D47:E47"/>
    <mergeCell ref="H47:I47"/>
    <mergeCell ref="J47:K47"/>
    <mergeCell ref="P47:R47"/>
    <mergeCell ref="T45:U45"/>
    <mergeCell ref="B46:C46"/>
    <mergeCell ref="D46:E46"/>
    <mergeCell ref="H46:I46"/>
    <mergeCell ref="J46:K46"/>
    <mergeCell ref="P46:R46"/>
    <mergeCell ref="T46:U46"/>
    <mergeCell ref="B45:C45"/>
    <mergeCell ref="D45:E45"/>
    <mergeCell ref="H45:I45"/>
    <mergeCell ref="J45:K45"/>
    <mergeCell ref="P45:R45"/>
    <mergeCell ref="T43:U43"/>
    <mergeCell ref="B44:C44"/>
    <mergeCell ref="D44:E44"/>
    <mergeCell ref="H44:I44"/>
    <mergeCell ref="J44:K44"/>
    <mergeCell ref="P44:R44"/>
    <mergeCell ref="T44:U44"/>
    <mergeCell ref="B43:C43"/>
    <mergeCell ref="D43:E43"/>
    <mergeCell ref="H43:I43"/>
    <mergeCell ref="J43:K43"/>
    <mergeCell ref="P43:R43"/>
    <mergeCell ref="T41:U41"/>
    <mergeCell ref="B42:C42"/>
    <mergeCell ref="D42:E42"/>
    <mergeCell ref="H42:I42"/>
    <mergeCell ref="J42:K42"/>
    <mergeCell ref="P42:R42"/>
    <mergeCell ref="T42:U42"/>
    <mergeCell ref="B41:C41"/>
    <mergeCell ref="D41:E41"/>
    <mergeCell ref="H41:I41"/>
    <mergeCell ref="J41:K41"/>
    <mergeCell ref="P41:R41"/>
    <mergeCell ref="T39:U39"/>
    <mergeCell ref="B40:C40"/>
    <mergeCell ref="D40:E40"/>
    <mergeCell ref="H40:I40"/>
    <mergeCell ref="J40:K40"/>
    <mergeCell ref="P40:R40"/>
    <mergeCell ref="T40:U40"/>
    <mergeCell ref="B39:C39"/>
    <mergeCell ref="D39:E39"/>
    <mergeCell ref="H39:I39"/>
    <mergeCell ref="J39:K39"/>
    <mergeCell ref="P39:R39"/>
    <mergeCell ref="T37:U37"/>
    <mergeCell ref="B38:C38"/>
    <mergeCell ref="D38:E38"/>
    <mergeCell ref="H38:I38"/>
    <mergeCell ref="J38:K38"/>
    <mergeCell ref="P38:R38"/>
    <mergeCell ref="T38:U38"/>
    <mergeCell ref="B37:C37"/>
    <mergeCell ref="D37:E37"/>
    <mergeCell ref="H37:I37"/>
    <mergeCell ref="J37:K37"/>
    <mergeCell ref="P37:R37"/>
    <mergeCell ref="T35:U35"/>
    <mergeCell ref="B36:C36"/>
    <mergeCell ref="D36:E36"/>
    <mergeCell ref="H36:I36"/>
    <mergeCell ref="J36:K36"/>
    <mergeCell ref="P36:R36"/>
    <mergeCell ref="T36:U36"/>
    <mergeCell ref="B35:C35"/>
    <mergeCell ref="D35:E35"/>
    <mergeCell ref="H35:I35"/>
    <mergeCell ref="J35:K35"/>
    <mergeCell ref="P35:R35"/>
    <mergeCell ref="T33:U33"/>
    <mergeCell ref="B34:C34"/>
    <mergeCell ref="D34:E34"/>
    <mergeCell ref="H34:I34"/>
    <mergeCell ref="J34:K34"/>
    <mergeCell ref="P34:R34"/>
    <mergeCell ref="T34:U34"/>
    <mergeCell ref="B33:C33"/>
    <mergeCell ref="D33:E33"/>
    <mergeCell ref="H33:I33"/>
    <mergeCell ref="J33:K33"/>
    <mergeCell ref="P33:R33"/>
    <mergeCell ref="T31:U31"/>
    <mergeCell ref="B32:C32"/>
    <mergeCell ref="D32:E32"/>
    <mergeCell ref="H32:I32"/>
    <mergeCell ref="J32:K32"/>
    <mergeCell ref="P32:R32"/>
    <mergeCell ref="T32:U32"/>
    <mergeCell ref="B31:C31"/>
    <mergeCell ref="D31:E31"/>
    <mergeCell ref="H31:I31"/>
    <mergeCell ref="J31:K31"/>
    <mergeCell ref="P31:R31"/>
    <mergeCell ref="T29:U29"/>
    <mergeCell ref="B30:C30"/>
    <mergeCell ref="D30:E30"/>
    <mergeCell ref="H30:I30"/>
    <mergeCell ref="J30:K30"/>
    <mergeCell ref="P30:R30"/>
    <mergeCell ref="T30:U30"/>
    <mergeCell ref="B29:C29"/>
    <mergeCell ref="D29:E29"/>
    <mergeCell ref="H29:I29"/>
    <mergeCell ref="J29:K29"/>
    <mergeCell ref="P29:R29"/>
    <mergeCell ref="T27:U27"/>
    <mergeCell ref="B28:C28"/>
    <mergeCell ref="D28:E28"/>
    <mergeCell ref="H28:I28"/>
    <mergeCell ref="J28:K28"/>
    <mergeCell ref="P28:R28"/>
    <mergeCell ref="T28:U28"/>
    <mergeCell ref="B27:C27"/>
    <mergeCell ref="D27:E27"/>
    <mergeCell ref="H27:I27"/>
    <mergeCell ref="J27:K27"/>
    <mergeCell ref="P27:R27"/>
    <mergeCell ref="T25:U25"/>
    <mergeCell ref="B26:C26"/>
    <mergeCell ref="D26:E26"/>
    <mergeCell ref="H26:I26"/>
    <mergeCell ref="J26:K26"/>
    <mergeCell ref="P26:R26"/>
    <mergeCell ref="T26:U26"/>
    <mergeCell ref="B25:C25"/>
    <mergeCell ref="D25:E25"/>
    <mergeCell ref="H25:I25"/>
    <mergeCell ref="J25:K25"/>
    <mergeCell ref="P25:R25"/>
    <mergeCell ref="T23:U23"/>
    <mergeCell ref="B24:C24"/>
    <mergeCell ref="D24:E24"/>
    <mergeCell ref="H24:I24"/>
    <mergeCell ref="J24:K24"/>
    <mergeCell ref="P24:R24"/>
    <mergeCell ref="T24:U24"/>
    <mergeCell ref="B23:C23"/>
    <mergeCell ref="D23:E23"/>
    <mergeCell ref="H23:I23"/>
    <mergeCell ref="J23:K23"/>
    <mergeCell ref="P23:R23"/>
    <mergeCell ref="T21:U21"/>
    <mergeCell ref="B22:C22"/>
    <mergeCell ref="D22:E22"/>
    <mergeCell ref="H22:I22"/>
    <mergeCell ref="J22:K22"/>
    <mergeCell ref="P22:R22"/>
    <mergeCell ref="T22:U22"/>
    <mergeCell ref="B21:C21"/>
    <mergeCell ref="D21:E21"/>
    <mergeCell ref="H21:I21"/>
    <mergeCell ref="J21:K21"/>
    <mergeCell ref="P21:R21"/>
    <mergeCell ref="T19:U19"/>
    <mergeCell ref="B20:C20"/>
    <mergeCell ref="D20:E20"/>
    <mergeCell ref="H20:I20"/>
    <mergeCell ref="J20:K20"/>
    <mergeCell ref="P20:R20"/>
    <mergeCell ref="T20:U20"/>
    <mergeCell ref="B19:C19"/>
    <mergeCell ref="D19:E19"/>
    <mergeCell ref="H19:I19"/>
    <mergeCell ref="J19:K19"/>
    <mergeCell ref="P19:R19"/>
    <mergeCell ref="T17:U17"/>
    <mergeCell ref="B18:C18"/>
    <mergeCell ref="D18:E18"/>
    <mergeCell ref="H18:I18"/>
    <mergeCell ref="J18:K18"/>
    <mergeCell ref="P18:R18"/>
    <mergeCell ref="T18:U18"/>
    <mergeCell ref="B17:C17"/>
    <mergeCell ref="D17:E17"/>
    <mergeCell ref="H17:I17"/>
    <mergeCell ref="J17:K17"/>
    <mergeCell ref="P17:R17"/>
    <mergeCell ref="T15:U15"/>
    <mergeCell ref="B16:C16"/>
    <mergeCell ref="D16:E16"/>
    <mergeCell ref="H16:I16"/>
    <mergeCell ref="J16:K16"/>
    <mergeCell ref="P16:R16"/>
    <mergeCell ref="T16:U16"/>
    <mergeCell ref="B15:C15"/>
    <mergeCell ref="D15:E15"/>
    <mergeCell ref="H15:I15"/>
    <mergeCell ref="J15:K15"/>
    <mergeCell ref="P15:R15"/>
    <mergeCell ref="T13:U13"/>
    <mergeCell ref="B14:C14"/>
    <mergeCell ref="D14:E14"/>
    <mergeCell ref="H14:I14"/>
    <mergeCell ref="J14:K14"/>
    <mergeCell ref="P14:R14"/>
    <mergeCell ref="T14:U14"/>
    <mergeCell ref="B13:C13"/>
    <mergeCell ref="D13:E13"/>
    <mergeCell ref="H13:I13"/>
    <mergeCell ref="J13:K13"/>
    <mergeCell ref="P13:R13"/>
    <mergeCell ref="B11:C11"/>
    <mergeCell ref="D11:E11"/>
    <mergeCell ref="H11:L11"/>
    <mergeCell ref="P11:U11"/>
    <mergeCell ref="B12:C12"/>
    <mergeCell ref="D12:E12"/>
    <mergeCell ref="H12:I12"/>
    <mergeCell ref="J12:K12"/>
    <mergeCell ref="P12:R12"/>
    <mergeCell ref="T12:U12"/>
    <mergeCell ref="R2:T4"/>
    <mergeCell ref="A3:D3"/>
    <mergeCell ref="A6:T6"/>
    <mergeCell ref="A8:T8"/>
    <mergeCell ref="B10:C10"/>
    <mergeCell ref="D10:L10"/>
    <mergeCell ref="M10:U10"/>
  </mergeCells>
  <pageMargins left="0.70866141732283472" right="0.70866141732283472" top="0.74803149606299213" bottom="0.74803149606299213" header="0.31496062992125984" footer="0.31496062992125984"/>
  <pageSetup paperSize="9" scale="81" orientation="portrait" r:id="rId1"/>
  <colBreaks count="1" manualBreakCount="1">
    <brk id="2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04"/>
  <sheetViews>
    <sheetView view="pageBreakPreview" topLeftCell="A10" zoomScale="90" zoomScaleNormal="100" zoomScaleSheetLayoutView="90" workbookViewId="0">
      <selection activeCell="P22" sqref="P22:R22"/>
    </sheetView>
  </sheetViews>
  <sheetFormatPr defaultColWidth="8.69921875" defaultRowHeight="14.4"/>
  <cols>
    <col min="1" max="1" width="5.69921875" style="51" customWidth="1"/>
    <col min="2" max="2" width="11.69921875" style="51" customWidth="1"/>
    <col min="3" max="3" width="19.3984375" style="51" customWidth="1"/>
    <col min="4" max="4" width="4.59765625" style="51" hidden="1" customWidth="1"/>
    <col min="5" max="5" width="10" style="51" hidden="1" customWidth="1"/>
    <col min="6" max="6" width="14.69921875" style="51" hidden="1" customWidth="1"/>
    <col min="7" max="7" width="13.5" style="51" hidden="1" customWidth="1"/>
    <col min="8" max="8" width="7.59765625" style="51" hidden="1" customWidth="1"/>
    <col min="9" max="9" width="6.5" style="51" hidden="1" customWidth="1"/>
    <col min="10" max="10" width="10.19921875" style="51" hidden="1" customWidth="1"/>
    <col min="11" max="11" width="11.8984375" style="51" hidden="1" customWidth="1"/>
    <col min="12" max="12" width="13.59765625" style="51" hidden="1" customWidth="1"/>
    <col min="13" max="13" width="12.69921875" style="51" customWidth="1"/>
    <col min="14" max="14" width="13" style="51" customWidth="1"/>
    <col min="15" max="15" width="12.69921875" style="51" customWidth="1"/>
    <col min="16" max="16" width="0.59765625" style="51" customWidth="1"/>
    <col min="17" max="17" width="1.8984375" style="51" customWidth="1"/>
    <col min="18" max="18" width="10.69921875" style="51" customWidth="1"/>
    <col min="19" max="19" width="11" style="51" hidden="1" customWidth="1"/>
    <col min="20" max="20" width="11.8984375" style="51" customWidth="1"/>
    <col min="21" max="21" width="1.19921875" style="51" customWidth="1"/>
    <col min="22" max="22" width="0" style="51" hidden="1" customWidth="1"/>
    <col min="23" max="23" width="8.69921875" style="57"/>
    <col min="24" max="16384" width="8.69921875" style="51"/>
  </cols>
  <sheetData>
    <row r="1" spans="1:21" ht="3.9" customHeight="1"/>
    <row r="2" spans="1:21">
      <c r="R2" s="179" t="s">
        <v>330</v>
      </c>
      <c r="S2" s="180"/>
      <c r="T2" s="180"/>
    </row>
    <row r="3" spans="1:21">
      <c r="A3" s="181" t="s">
        <v>331</v>
      </c>
      <c r="B3" s="180"/>
      <c r="C3" s="180"/>
      <c r="D3" s="180"/>
      <c r="R3" s="180"/>
      <c r="S3" s="180"/>
      <c r="T3" s="180"/>
    </row>
    <row r="4" spans="1:21">
      <c r="R4" s="180"/>
      <c r="S4" s="180"/>
      <c r="T4" s="180"/>
    </row>
    <row r="5" spans="1:21" ht="1.2" customHeight="1"/>
    <row r="6" spans="1:21" ht="66.900000000000006" customHeight="1">
      <c r="A6" s="182" t="s">
        <v>348</v>
      </c>
      <c r="B6" s="180"/>
      <c r="C6" s="180"/>
      <c r="D6" s="180"/>
      <c r="E6" s="180"/>
      <c r="F6" s="180"/>
      <c r="G6" s="180"/>
      <c r="H6" s="180"/>
      <c r="I6" s="180"/>
      <c r="J6" s="180"/>
      <c r="K6" s="180"/>
      <c r="L6" s="180"/>
      <c r="M6" s="180"/>
      <c r="N6" s="180"/>
      <c r="O6" s="180"/>
      <c r="P6" s="180"/>
      <c r="Q6" s="180"/>
      <c r="R6" s="180"/>
      <c r="S6" s="180"/>
      <c r="T6" s="180"/>
    </row>
    <row r="7" spans="1:21" ht="5.0999999999999996" customHeight="1"/>
    <row r="8" spans="1:21" ht="18" customHeight="1">
      <c r="A8" s="183" t="s">
        <v>332</v>
      </c>
      <c r="B8" s="180"/>
      <c r="C8" s="180"/>
      <c r="D8" s="180"/>
      <c r="E8" s="180"/>
      <c r="F8" s="180"/>
      <c r="G8" s="180"/>
      <c r="H8" s="180"/>
      <c r="I8" s="180"/>
      <c r="J8" s="180"/>
      <c r="K8" s="180"/>
      <c r="L8" s="180"/>
      <c r="M8" s="180"/>
      <c r="N8" s="180"/>
      <c r="O8" s="180"/>
      <c r="P8" s="180"/>
      <c r="Q8" s="180"/>
      <c r="R8" s="180"/>
      <c r="S8" s="180"/>
      <c r="T8" s="180"/>
    </row>
    <row r="9" spans="1:21" ht="9" customHeight="1"/>
    <row r="10" spans="1:21">
      <c r="A10" s="53" t="s">
        <v>4</v>
      </c>
      <c r="B10" s="174" t="s">
        <v>4</v>
      </c>
      <c r="C10" s="175"/>
      <c r="D10" s="184" t="s">
        <v>5</v>
      </c>
      <c r="E10" s="185"/>
      <c r="F10" s="185"/>
      <c r="G10" s="185"/>
      <c r="H10" s="185"/>
      <c r="I10" s="185"/>
      <c r="J10" s="185"/>
      <c r="K10" s="185"/>
      <c r="L10" s="186"/>
      <c r="M10" s="184" t="s">
        <v>349</v>
      </c>
      <c r="N10" s="185"/>
      <c r="O10" s="185"/>
      <c r="P10" s="185"/>
      <c r="Q10" s="185"/>
      <c r="R10" s="185"/>
      <c r="S10" s="185"/>
      <c r="T10" s="185"/>
      <c r="U10" s="186"/>
    </row>
    <row r="11" spans="1:21">
      <c r="A11" s="52" t="s">
        <v>2</v>
      </c>
      <c r="B11" s="172" t="s">
        <v>3</v>
      </c>
      <c r="C11" s="173"/>
      <c r="D11" s="174" t="s">
        <v>6</v>
      </c>
      <c r="E11" s="175"/>
      <c r="F11" s="53" t="s">
        <v>7</v>
      </c>
      <c r="G11" s="53" t="s">
        <v>8</v>
      </c>
      <c r="H11" s="176" t="s">
        <v>9</v>
      </c>
      <c r="I11" s="177"/>
      <c r="J11" s="177"/>
      <c r="K11" s="177"/>
      <c r="L11" s="178"/>
      <c r="M11" s="53" t="s">
        <v>6</v>
      </c>
      <c r="N11" s="53" t="s">
        <v>7</v>
      </c>
      <c r="O11" s="53" t="s">
        <v>8</v>
      </c>
      <c r="P11" s="176" t="s">
        <v>9</v>
      </c>
      <c r="Q11" s="177"/>
      <c r="R11" s="177"/>
      <c r="S11" s="177"/>
      <c r="T11" s="177"/>
      <c r="U11" s="178"/>
    </row>
    <row r="12" spans="1:21">
      <c r="A12" s="54" t="s">
        <v>4</v>
      </c>
      <c r="B12" s="176" t="s">
        <v>4</v>
      </c>
      <c r="C12" s="178"/>
      <c r="D12" s="176" t="s">
        <v>4</v>
      </c>
      <c r="E12" s="178"/>
      <c r="F12" s="54" t="s">
        <v>4</v>
      </c>
      <c r="G12" s="54" t="s">
        <v>4</v>
      </c>
      <c r="H12" s="176" t="s">
        <v>177</v>
      </c>
      <c r="I12" s="178"/>
      <c r="J12" s="176" t="s">
        <v>178</v>
      </c>
      <c r="K12" s="178"/>
      <c r="L12" s="54" t="s">
        <v>179</v>
      </c>
      <c r="M12" s="54" t="s">
        <v>4</v>
      </c>
      <c r="N12" s="54" t="s">
        <v>4</v>
      </c>
      <c r="O12" s="54" t="s">
        <v>4</v>
      </c>
      <c r="P12" s="176" t="s">
        <v>177</v>
      </c>
      <c r="Q12" s="177"/>
      <c r="R12" s="178"/>
      <c r="S12" s="54" t="s">
        <v>178</v>
      </c>
      <c r="T12" s="176" t="s">
        <v>179</v>
      </c>
      <c r="U12" s="178"/>
    </row>
    <row r="13" spans="1:21">
      <c r="A13" s="58"/>
      <c r="B13" s="192" t="s">
        <v>104</v>
      </c>
      <c r="C13" s="188"/>
      <c r="D13" s="187">
        <v>108065096367</v>
      </c>
      <c r="E13" s="188"/>
      <c r="F13" s="59">
        <v>5749280919</v>
      </c>
      <c r="G13" s="59">
        <v>102315815448</v>
      </c>
      <c r="H13" s="187">
        <v>14395105085</v>
      </c>
      <c r="I13" s="188"/>
      <c r="J13" s="187">
        <v>0</v>
      </c>
      <c r="K13" s="188"/>
      <c r="L13" s="59">
        <v>87920710363</v>
      </c>
      <c r="M13" s="59">
        <v>108065096367</v>
      </c>
      <c r="N13" s="59">
        <v>5749280919</v>
      </c>
      <c r="O13" s="59">
        <v>102315815448</v>
      </c>
      <c r="P13" s="187">
        <v>14395105085</v>
      </c>
      <c r="Q13" s="191"/>
      <c r="R13" s="188"/>
      <c r="S13" s="59">
        <v>0</v>
      </c>
      <c r="T13" s="187">
        <v>87920710363</v>
      </c>
      <c r="U13" s="188"/>
    </row>
    <row r="14" spans="1:21" ht="15" customHeight="1">
      <c r="A14" s="58"/>
      <c r="B14" s="192" t="s">
        <v>180</v>
      </c>
      <c r="C14" s="188"/>
      <c r="D14" s="187">
        <v>106265096367</v>
      </c>
      <c r="E14" s="188"/>
      <c r="F14" s="59">
        <v>3949280919</v>
      </c>
      <c r="G14" s="59">
        <v>102315815448</v>
      </c>
      <c r="H14" s="187">
        <v>14395105085</v>
      </c>
      <c r="I14" s="188"/>
      <c r="J14" s="187">
        <v>0</v>
      </c>
      <c r="K14" s="188"/>
      <c r="L14" s="59">
        <v>87920710363</v>
      </c>
      <c r="M14" s="59">
        <v>106265096367</v>
      </c>
      <c r="N14" s="59">
        <v>3949280919</v>
      </c>
      <c r="O14" s="59">
        <v>102315815448</v>
      </c>
      <c r="P14" s="187">
        <v>14395105085</v>
      </c>
      <c r="Q14" s="191"/>
      <c r="R14" s="188"/>
      <c r="S14" s="59">
        <v>0</v>
      </c>
      <c r="T14" s="187">
        <v>87920710363</v>
      </c>
      <c r="U14" s="188"/>
    </row>
    <row r="15" spans="1:21" ht="15" customHeight="1">
      <c r="A15" s="58" t="s">
        <v>19</v>
      </c>
      <c r="B15" s="192" t="s">
        <v>181</v>
      </c>
      <c r="C15" s="188"/>
      <c r="D15" s="187">
        <v>37394833391</v>
      </c>
      <c r="E15" s="188"/>
      <c r="F15" s="59">
        <v>5749280919</v>
      </c>
      <c r="G15" s="59">
        <v>31645552472</v>
      </c>
      <c r="H15" s="187">
        <v>14395105085</v>
      </c>
      <c r="I15" s="188"/>
      <c r="J15" s="187">
        <v>0</v>
      </c>
      <c r="K15" s="188"/>
      <c r="L15" s="59">
        <v>17250447387</v>
      </c>
      <c r="M15" s="59">
        <v>37394833391</v>
      </c>
      <c r="N15" s="59">
        <v>5749280919</v>
      </c>
      <c r="O15" s="59">
        <v>31645552472</v>
      </c>
      <c r="P15" s="187">
        <v>14395105085</v>
      </c>
      <c r="Q15" s="191"/>
      <c r="R15" s="188"/>
      <c r="S15" s="59">
        <v>0</v>
      </c>
      <c r="T15" s="187">
        <v>17250447387</v>
      </c>
      <c r="U15" s="188"/>
    </row>
    <row r="16" spans="1:21" ht="15" customHeight="1">
      <c r="A16" s="60"/>
      <c r="B16" s="189" t="s">
        <v>182</v>
      </c>
      <c r="C16" s="188"/>
      <c r="D16" s="190">
        <v>35594833391</v>
      </c>
      <c r="E16" s="188"/>
      <c r="F16" s="61">
        <v>3949280919</v>
      </c>
      <c r="G16" s="61">
        <v>31645552472</v>
      </c>
      <c r="H16" s="190">
        <v>14395105085</v>
      </c>
      <c r="I16" s="188"/>
      <c r="J16" s="190">
        <v>0</v>
      </c>
      <c r="K16" s="188"/>
      <c r="L16" s="61">
        <v>17250447387</v>
      </c>
      <c r="M16" s="61">
        <v>35594833391</v>
      </c>
      <c r="N16" s="61">
        <v>3949280919</v>
      </c>
      <c r="O16" s="61">
        <v>31645552472</v>
      </c>
      <c r="P16" s="190">
        <v>14395105085</v>
      </c>
      <c r="Q16" s="191"/>
      <c r="R16" s="188"/>
      <c r="S16" s="61">
        <v>0</v>
      </c>
      <c r="T16" s="190">
        <v>17250447387</v>
      </c>
      <c r="U16" s="188"/>
    </row>
    <row r="17" spans="1:21" ht="15" customHeight="1">
      <c r="A17" s="58" t="s">
        <v>0</v>
      </c>
      <c r="B17" s="192" t="s">
        <v>105</v>
      </c>
      <c r="C17" s="188"/>
      <c r="D17" s="187">
        <v>37394833391</v>
      </c>
      <c r="E17" s="188"/>
      <c r="F17" s="59">
        <v>5749280919</v>
      </c>
      <c r="G17" s="59">
        <v>31645552472</v>
      </c>
      <c r="H17" s="187">
        <v>14395105085</v>
      </c>
      <c r="I17" s="188"/>
      <c r="J17" s="187">
        <v>0</v>
      </c>
      <c r="K17" s="188"/>
      <c r="L17" s="59">
        <v>17250447387</v>
      </c>
      <c r="M17" s="59">
        <v>37394833391</v>
      </c>
      <c r="N17" s="59">
        <v>5749280919</v>
      </c>
      <c r="O17" s="59">
        <v>31645552472</v>
      </c>
      <c r="P17" s="187">
        <v>14395105085</v>
      </c>
      <c r="Q17" s="191"/>
      <c r="R17" s="188"/>
      <c r="S17" s="59">
        <v>0</v>
      </c>
      <c r="T17" s="187">
        <v>17250447387</v>
      </c>
      <c r="U17" s="188"/>
    </row>
    <row r="18" spans="1:21" ht="15" customHeight="1">
      <c r="A18" s="60" t="s">
        <v>10</v>
      </c>
      <c r="B18" s="189" t="s">
        <v>106</v>
      </c>
      <c r="C18" s="188"/>
      <c r="D18" s="190">
        <v>593236440</v>
      </c>
      <c r="E18" s="188"/>
      <c r="F18" s="61">
        <v>94917823</v>
      </c>
      <c r="G18" s="61">
        <v>498318617</v>
      </c>
      <c r="H18" s="190">
        <v>498318617</v>
      </c>
      <c r="I18" s="188"/>
      <c r="J18" s="190">
        <v>0</v>
      </c>
      <c r="K18" s="188"/>
      <c r="L18" s="61">
        <v>0</v>
      </c>
      <c r="M18" s="61">
        <v>593236440</v>
      </c>
      <c r="N18" s="61">
        <v>94917823</v>
      </c>
      <c r="O18" s="61">
        <v>498318617</v>
      </c>
      <c r="P18" s="190">
        <v>498318617</v>
      </c>
      <c r="Q18" s="191"/>
      <c r="R18" s="188"/>
      <c r="S18" s="61">
        <v>0</v>
      </c>
      <c r="T18" s="190">
        <v>0</v>
      </c>
      <c r="U18" s="188"/>
    </row>
    <row r="19" spans="1:21" ht="15" customHeight="1">
      <c r="A19" s="60" t="s">
        <v>20</v>
      </c>
      <c r="B19" s="189" t="s">
        <v>183</v>
      </c>
      <c r="C19" s="188"/>
      <c r="D19" s="190">
        <v>0</v>
      </c>
      <c r="E19" s="188"/>
      <c r="F19" s="61">
        <v>0</v>
      </c>
      <c r="G19" s="61">
        <v>0</v>
      </c>
      <c r="H19" s="190">
        <v>0</v>
      </c>
      <c r="I19" s="188"/>
      <c r="J19" s="190">
        <v>0</v>
      </c>
      <c r="K19" s="188"/>
      <c r="L19" s="61">
        <v>0</v>
      </c>
      <c r="M19" s="61">
        <v>0</v>
      </c>
      <c r="N19" s="61">
        <v>0</v>
      </c>
      <c r="O19" s="61">
        <v>0</v>
      </c>
      <c r="P19" s="190">
        <v>0</v>
      </c>
      <c r="Q19" s="191"/>
      <c r="R19" s="188"/>
      <c r="S19" s="61">
        <v>0</v>
      </c>
      <c r="T19" s="190">
        <v>0</v>
      </c>
      <c r="U19" s="188"/>
    </row>
    <row r="20" spans="1:21" ht="15" customHeight="1">
      <c r="A20" s="60" t="s">
        <v>107</v>
      </c>
      <c r="B20" s="189" t="s">
        <v>108</v>
      </c>
      <c r="C20" s="188"/>
      <c r="D20" s="190">
        <v>0</v>
      </c>
      <c r="E20" s="188"/>
      <c r="F20" s="61">
        <v>0</v>
      </c>
      <c r="G20" s="61">
        <v>0</v>
      </c>
      <c r="H20" s="190">
        <v>0</v>
      </c>
      <c r="I20" s="188"/>
      <c r="J20" s="190">
        <v>0</v>
      </c>
      <c r="K20" s="188"/>
      <c r="L20" s="61">
        <v>0</v>
      </c>
      <c r="M20" s="61">
        <v>0</v>
      </c>
      <c r="N20" s="61">
        <v>0</v>
      </c>
      <c r="O20" s="61">
        <v>0</v>
      </c>
      <c r="P20" s="190">
        <v>0</v>
      </c>
      <c r="Q20" s="191"/>
      <c r="R20" s="188"/>
      <c r="S20" s="61">
        <v>0</v>
      </c>
      <c r="T20" s="190">
        <v>0</v>
      </c>
      <c r="U20" s="188"/>
    </row>
    <row r="21" spans="1:21" ht="15" customHeight="1">
      <c r="A21" s="62"/>
      <c r="B21" s="194" t="s">
        <v>184</v>
      </c>
      <c r="C21" s="188"/>
      <c r="D21" s="193">
        <v>0</v>
      </c>
      <c r="E21" s="188"/>
      <c r="F21" s="63">
        <v>0</v>
      </c>
      <c r="G21" s="63">
        <v>0</v>
      </c>
      <c r="H21" s="193">
        <v>0</v>
      </c>
      <c r="I21" s="188"/>
      <c r="J21" s="193">
        <v>0</v>
      </c>
      <c r="K21" s="188"/>
      <c r="L21" s="63">
        <v>0</v>
      </c>
      <c r="M21" s="63">
        <v>0</v>
      </c>
      <c r="N21" s="63">
        <v>0</v>
      </c>
      <c r="O21" s="63">
        <v>0</v>
      </c>
      <c r="P21" s="193">
        <v>0</v>
      </c>
      <c r="Q21" s="191"/>
      <c r="R21" s="188"/>
      <c r="S21" s="63">
        <v>0</v>
      </c>
      <c r="T21" s="193">
        <v>0</v>
      </c>
      <c r="U21" s="188"/>
    </row>
    <row r="22" spans="1:21" ht="15" customHeight="1">
      <c r="A22" s="60" t="s">
        <v>109</v>
      </c>
      <c r="B22" s="189" t="s">
        <v>185</v>
      </c>
      <c r="C22" s="188"/>
      <c r="D22" s="190">
        <v>0</v>
      </c>
      <c r="E22" s="188"/>
      <c r="F22" s="61">
        <v>0</v>
      </c>
      <c r="G22" s="61">
        <v>0</v>
      </c>
      <c r="H22" s="190">
        <v>0</v>
      </c>
      <c r="I22" s="188"/>
      <c r="J22" s="190">
        <v>0</v>
      </c>
      <c r="K22" s="188"/>
      <c r="L22" s="61">
        <v>0</v>
      </c>
      <c r="M22" s="61">
        <v>0</v>
      </c>
      <c r="N22" s="61">
        <v>0</v>
      </c>
      <c r="O22" s="61">
        <v>0</v>
      </c>
      <c r="P22" s="190">
        <v>0</v>
      </c>
      <c r="Q22" s="191"/>
      <c r="R22" s="188"/>
      <c r="S22" s="61">
        <v>0</v>
      </c>
      <c r="T22" s="190">
        <v>0</v>
      </c>
      <c r="U22" s="188"/>
    </row>
    <row r="23" spans="1:21" ht="15" customHeight="1">
      <c r="A23" s="62"/>
      <c r="B23" s="194" t="s">
        <v>186</v>
      </c>
      <c r="C23" s="188"/>
      <c r="D23" s="193">
        <v>0</v>
      </c>
      <c r="E23" s="188"/>
      <c r="F23" s="63">
        <v>0</v>
      </c>
      <c r="G23" s="63">
        <v>0</v>
      </c>
      <c r="H23" s="193">
        <v>0</v>
      </c>
      <c r="I23" s="188"/>
      <c r="J23" s="193">
        <v>0</v>
      </c>
      <c r="K23" s="188"/>
      <c r="L23" s="63">
        <v>0</v>
      </c>
      <c r="M23" s="63">
        <v>0</v>
      </c>
      <c r="N23" s="63">
        <v>0</v>
      </c>
      <c r="O23" s="63">
        <v>0</v>
      </c>
      <c r="P23" s="193">
        <v>0</v>
      </c>
      <c r="Q23" s="191"/>
      <c r="R23" s="188"/>
      <c r="S23" s="63">
        <v>0</v>
      </c>
      <c r="T23" s="193">
        <v>0</v>
      </c>
      <c r="U23" s="188"/>
    </row>
    <row r="24" spans="1:21" ht="15" customHeight="1">
      <c r="A24" s="60" t="s">
        <v>110</v>
      </c>
      <c r="B24" s="189" t="s">
        <v>187</v>
      </c>
      <c r="C24" s="188"/>
      <c r="D24" s="190">
        <v>0</v>
      </c>
      <c r="E24" s="188"/>
      <c r="F24" s="61">
        <v>0</v>
      </c>
      <c r="G24" s="61">
        <v>0</v>
      </c>
      <c r="H24" s="190">
        <v>0</v>
      </c>
      <c r="I24" s="188"/>
      <c r="J24" s="190">
        <v>0</v>
      </c>
      <c r="K24" s="188"/>
      <c r="L24" s="61">
        <v>0</v>
      </c>
      <c r="M24" s="61">
        <v>0</v>
      </c>
      <c r="N24" s="61">
        <v>0</v>
      </c>
      <c r="O24" s="61">
        <v>0</v>
      </c>
      <c r="P24" s="190">
        <v>0</v>
      </c>
      <c r="Q24" s="191"/>
      <c r="R24" s="188"/>
      <c r="S24" s="61">
        <v>0</v>
      </c>
      <c r="T24" s="190">
        <v>0</v>
      </c>
      <c r="U24" s="188"/>
    </row>
    <row r="25" spans="1:21" ht="15" customHeight="1">
      <c r="A25" s="62"/>
      <c r="B25" s="194" t="s">
        <v>188</v>
      </c>
      <c r="C25" s="188"/>
      <c r="D25" s="193">
        <v>0</v>
      </c>
      <c r="E25" s="188"/>
      <c r="F25" s="63">
        <v>0</v>
      </c>
      <c r="G25" s="63">
        <v>0</v>
      </c>
      <c r="H25" s="193">
        <v>0</v>
      </c>
      <c r="I25" s="188"/>
      <c r="J25" s="193">
        <v>0</v>
      </c>
      <c r="K25" s="188"/>
      <c r="L25" s="63">
        <v>0</v>
      </c>
      <c r="M25" s="63">
        <v>0</v>
      </c>
      <c r="N25" s="63">
        <v>0</v>
      </c>
      <c r="O25" s="63">
        <v>0</v>
      </c>
      <c r="P25" s="193">
        <v>0</v>
      </c>
      <c r="Q25" s="191"/>
      <c r="R25" s="188"/>
      <c r="S25" s="63">
        <v>0</v>
      </c>
      <c r="T25" s="193">
        <v>0</v>
      </c>
      <c r="U25" s="188"/>
    </row>
    <row r="26" spans="1:21">
      <c r="A26" s="60" t="s">
        <v>111</v>
      </c>
      <c r="B26" s="189" t="s">
        <v>26</v>
      </c>
      <c r="C26" s="188"/>
      <c r="D26" s="190">
        <v>0</v>
      </c>
      <c r="E26" s="188"/>
      <c r="F26" s="61">
        <v>0</v>
      </c>
      <c r="G26" s="61">
        <v>0</v>
      </c>
      <c r="H26" s="190">
        <v>0</v>
      </c>
      <c r="I26" s="188"/>
      <c r="J26" s="190">
        <v>0</v>
      </c>
      <c r="K26" s="188"/>
      <c r="L26" s="61">
        <v>0</v>
      </c>
      <c r="M26" s="61">
        <v>0</v>
      </c>
      <c r="N26" s="61">
        <v>0</v>
      </c>
      <c r="O26" s="61">
        <v>0</v>
      </c>
      <c r="P26" s="190">
        <v>0</v>
      </c>
      <c r="Q26" s="191"/>
      <c r="R26" s="188"/>
      <c r="S26" s="61">
        <v>0</v>
      </c>
      <c r="T26" s="190">
        <v>0</v>
      </c>
      <c r="U26" s="188"/>
    </row>
    <row r="27" spans="1:21" ht="15" customHeight="1">
      <c r="A27" s="62"/>
      <c r="B27" s="194" t="s">
        <v>189</v>
      </c>
      <c r="C27" s="188"/>
      <c r="D27" s="193">
        <v>0</v>
      </c>
      <c r="E27" s="188"/>
      <c r="F27" s="63">
        <v>0</v>
      </c>
      <c r="G27" s="63">
        <v>0</v>
      </c>
      <c r="H27" s="193">
        <v>0</v>
      </c>
      <c r="I27" s="188"/>
      <c r="J27" s="193">
        <v>0</v>
      </c>
      <c r="K27" s="188"/>
      <c r="L27" s="63">
        <v>0</v>
      </c>
      <c r="M27" s="63">
        <v>0</v>
      </c>
      <c r="N27" s="63">
        <v>0</v>
      </c>
      <c r="O27" s="63">
        <v>0</v>
      </c>
      <c r="P27" s="193">
        <v>0</v>
      </c>
      <c r="Q27" s="191"/>
      <c r="R27" s="188"/>
      <c r="S27" s="63">
        <v>0</v>
      </c>
      <c r="T27" s="193">
        <v>0</v>
      </c>
      <c r="U27" s="188"/>
    </row>
    <row r="28" spans="1:21" ht="15" customHeight="1">
      <c r="A28" s="62"/>
      <c r="B28" s="194" t="s">
        <v>190</v>
      </c>
      <c r="C28" s="188"/>
      <c r="D28" s="193">
        <v>0</v>
      </c>
      <c r="E28" s="188"/>
      <c r="F28" s="63">
        <v>0</v>
      </c>
      <c r="G28" s="63">
        <v>0</v>
      </c>
      <c r="H28" s="193">
        <v>0</v>
      </c>
      <c r="I28" s="188"/>
      <c r="J28" s="193">
        <v>0</v>
      </c>
      <c r="K28" s="188"/>
      <c r="L28" s="63">
        <v>0</v>
      </c>
      <c r="M28" s="63">
        <v>0</v>
      </c>
      <c r="N28" s="63">
        <v>0</v>
      </c>
      <c r="O28" s="63">
        <v>0</v>
      </c>
      <c r="P28" s="193">
        <v>0</v>
      </c>
      <c r="Q28" s="191"/>
      <c r="R28" s="188"/>
      <c r="S28" s="63">
        <v>0</v>
      </c>
      <c r="T28" s="193">
        <v>0</v>
      </c>
      <c r="U28" s="188"/>
    </row>
    <row r="29" spans="1:21" ht="15" customHeight="1">
      <c r="A29" s="60" t="s">
        <v>112</v>
      </c>
      <c r="B29" s="189" t="s">
        <v>191</v>
      </c>
      <c r="C29" s="188"/>
      <c r="D29" s="190">
        <v>0</v>
      </c>
      <c r="E29" s="188"/>
      <c r="F29" s="61">
        <v>0</v>
      </c>
      <c r="G29" s="61">
        <v>0</v>
      </c>
      <c r="H29" s="190">
        <v>0</v>
      </c>
      <c r="I29" s="188"/>
      <c r="J29" s="190">
        <v>0</v>
      </c>
      <c r="K29" s="188"/>
      <c r="L29" s="61">
        <v>0</v>
      </c>
      <c r="M29" s="61">
        <v>0</v>
      </c>
      <c r="N29" s="61">
        <v>0</v>
      </c>
      <c r="O29" s="61">
        <v>0</v>
      </c>
      <c r="P29" s="190">
        <v>0</v>
      </c>
      <c r="Q29" s="191"/>
      <c r="R29" s="188"/>
      <c r="S29" s="61">
        <v>0</v>
      </c>
      <c r="T29" s="190">
        <v>0</v>
      </c>
      <c r="U29" s="188"/>
    </row>
    <row r="30" spans="1:21" ht="15" customHeight="1">
      <c r="A30" s="60" t="s">
        <v>22</v>
      </c>
      <c r="B30" s="189" t="s">
        <v>113</v>
      </c>
      <c r="C30" s="188"/>
      <c r="D30" s="190">
        <v>593236440</v>
      </c>
      <c r="E30" s="188"/>
      <c r="F30" s="61">
        <v>94917823</v>
      </c>
      <c r="G30" s="61">
        <v>498318617</v>
      </c>
      <c r="H30" s="190">
        <v>498318617</v>
      </c>
      <c r="I30" s="188"/>
      <c r="J30" s="190">
        <v>0</v>
      </c>
      <c r="K30" s="188"/>
      <c r="L30" s="61">
        <v>0</v>
      </c>
      <c r="M30" s="61">
        <v>593236440</v>
      </c>
      <c r="N30" s="61">
        <v>94917823</v>
      </c>
      <c r="O30" s="61">
        <v>498318617</v>
      </c>
      <c r="P30" s="190">
        <v>498318617</v>
      </c>
      <c r="Q30" s="191"/>
      <c r="R30" s="188"/>
      <c r="S30" s="61">
        <v>0</v>
      </c>
      <c r="T30" s="190">
        <v>0</v>
      </c>
      <c r="U30" s="188"/>
    </row>
    <row r="31" spans="1:21" ht="15" customHeight="1">
      <c r="A31" s="60" t="s">
        <v>114</v>
      </c>
      <c r="B31" s="189" t="s">
        <v>108</v>
      </c>
      <c r="C31" s="188"/>
      <c r="D31" s="190">
        <v>317361154</v>
      </c>
      <c r="E31" s="188"/>
      <c r="F31" s="61">
        <v>50777781</v>
      </c>
      <c r="G31" s="61">
        <v>266583373</v>
      </c>
      <c r="H31" s="190">
        <v>266583373</v>
      </c>
      <c r="I31" s="188"/>
      <c r="J31" s="190">
        <v>0</v>
      </c>
      <c r="K31" s="188"/>
      <c r="L31" s="61">
        <v>0</v>
      </c>
      <c r="M31" s="61">
        <v>317361154</v>
      </c>
      <c r="N31" s="61">
        <v>50777781</v>
      </c>
      <c r="O31" s="61">
        <v>266583373</v>
      </c>
      <c r="P31" s="190">
        <v>266583373</v>
      </c>
      <c r="Q31" s="191"/>
      <c r="R31" s="188"/>
      <c r="S31" s="61">
        <v>0</v>
      </c>
      <c r="T31" s="190">
        <v>0</v>
      </c>
      <c r="U31" s="188"/>
    </row>
    <row r="32" spans="1:21" ht="15" customHeight="1">
      <c r="A32" s="62"/>
      <c r="B32" s="194" t="s">
        <v>184</v>
      </c>
      <c r="C32" s="188"/>
      <c r="D32" s="193">
        <v>0</v>
      </c>
      <c r="E32" s="188"/>
      <c r="F32" s="63">
        <v>0</v>
      </c>
      <c r="G32" s="63">
        <v>0</v>
      </c>
      <c r="H32" s="193">
        <v>0</v>
      </c>
      <c r="I32" s="188"/>
      <c r="J32" s="193">
        <v>0</v>
      </c>
      <c r="K32" s="188"/>
      <c r="L32" s="63">
        <v>0</v>
      </c>
      <c r="M32" s="63">
        <v>0</v>
      </c>
      <c r="N32" s="63">
        <v>0</v>
      </c>
      <c r="O32" s="63">
        <v>0</v>
      </c>
      <c r="P32" s="193">
        <v>0</v>
      </c>
      <c r="Q32" s="191"/>
      <c r="R32" s="188"/>
      <c r="S32" s="63">
        <v>0</v>
      </c>
      <c r="T32" s="193">
        <v>0</v>
      </c>
      <c r="U32" s="188"/>
    </row>
    <row r="33" spans="1:21" ht="15" customHeight="1">
      <c r="A33" s="60" t="s">
        <v>115</v>
      </c>
      <c r="B33" s="189" t="s">
        <v>185</v>
      </c>
      <c r="C33" s="188"/>
      <c r="D33" s="190">
        <v>0</v>
      </c>
      <c r="E33" s="188"/>
      <c r="F33" s="61">
        <v>0</v>
      </c>
      <c r="G33" s="61">
        <v>0</v>
      </c>
      <c r="H33" s="190">
        <v>0</v>
      </c>
      <c r="I33" s="188"/>
      <c r="J33" s="190">
        <v>0</v>
      </c>
      <c r="K33" s="188"/>
      <c r="L33" s="61">
        <v>0</v>
      </c>
      <c r="M33" s="61">
        <v>0</v>
      </c>
      <c r="N33" s="61">
        <v>0</v>
      </c>
      <c r="O33" s="61">
        <v>0</v>
      </c>
      <c r="P33" s="190">
        <v>0</v>
      </c>
      <c r="Q33" s="191"/>
      <c r="R33" s="188"/>
      <c r="S33" s="61">
        <v>0</v>
      </c>
      <c r="T33" s="190">
        <v>0</v>
      </c>
      <c r="U33" s="188"/>
    </row>
    <row r="34" spans="1:21" ht="15" customHeight="1">
      <c r="A34" s="62"/>
      <c r="B34" s="194" t="s">
        <v>186</v>
      </c>
      <c r="C34" s="188"/>
      <c r="D34" s="193">
        <v>0</v>
      </c>
      <c r="E34" s="188"/>
      <c r="F34" s="63">
        <v>0</v>
      </c>
      <c r="G34" s="63">
        <v>0</v>
      </c>
      <c r="H34" s="193">
        <v>0</v>
      </c>
      <c r="I34" s="188"/>
      <c r="J34" s="193">
        <v>0</v>
      </c>
      <c r="K34" s="188"/>
      <c r="L34" s="63">
        <v>0</v>
      </c>
      <c r="M34" s="63">
        <v>0</v>
      </c>
      <c r="N34" s="63">
        <v>0</v>
      </c>
      <c r="O34" s="63">
        <v>0</v>
      </c>
      <c r="P34" s="193">
        <v>0</v>
      </c>
      <c r="Q34" s="191"/>
      <c r="R34" s="188"/>
      <c r="S34" s="63">
        <v>0</v>
      </c>
      <c r="T34" s="193">
        <v>0</v>
      </c>
      <c r="U34" s="188"/>
    </row>
    <row r="35" spans="1:21" ht="15" customHeight="1">
      <c r="A35" s="60" t="s">
        <v>116</v>
      </c>
      <c r="B35" s="189" t="s">
        <v>187</v>
      </c>
      <c r="C35" s="188"/>
      <c r="D35" s="190">
        <v>275875286</v>
      </c>
      <c r="E35" s="188"/>
      <c r="F35" s="61">
        <v>44140042</v>
      </c>
      <c r="G35" s="61">
        <v>231735244</v>
      </c>
      <c r="H35" s="190">
        <v>231735244</v>
      </c>
      <c r="I35" s="188"/>
      <c r="J35" s="190">
        <v>0</v>
      </c>
      <c r="K35" s="188"/>
      <c r="L35" s="61">
        <v>0</v>
      </c>
      <c r="M35" s="61">
        <v>275875286</v>
      </c>
      <c r="N35" s="61">
        <v>44140042</v>
      </c>
      <c r="O35" s="61">
        <v>231735244</v>
      </c>
      <c r="P35" s="190">
        <v>231735244</v>
      </c>
      <c r="Q35" s="191"/>
      <c r="R35" s="188"/>
      <c r="S35" s="61">
        <v>0</v>
      </c>
      <c r="T35" s="190">
        <v>0</v>
      </c>
      <c r="U35" s="188"/>
    </row>
    <row r="36" spans="1:21" ht="15" customHeight="1">
      <c r="A36" s="62"/>
      <c r="B36" s="194" t="s">
        <v>192</v>
      </c>
      <c r="C36" s="188"/>
      <c r="D36" s="193">
        <v>0</v>
      </c>
      <c r="E36" s="188"/>
      <c r="F36" s="63">
        <v>0</v>
      </c>
      <c r="G36" s="63">
        <v>0</v>
      </c>
      <c r="H36" s="193">
        <v>0</v>
      </c>
      <c r="I36" s="188"/>
      <c r="J36" s="193">
        <v>0</v>
      </c>
      <c r="K36" s="188"/>
      <c r="L36" s="63">
        <v>0</v>
      </c>
      <c r="M36" s="63">
        <v>0</v>
      </c>
      <c r="N36" s="63">
        <v>0</v>
      </c>
      <c r="O36" s="63">
        <v>0</v>
      </c>
      <c r="P36" s="193">
        <v>0</v>
      </c>
      <c r="Q36" s="191"/>
      <c r="R36" s="188"/>
      <c r="S36" s="63">
        <v>0</v>
      </c>
      <c r="T36" s="193">
        <v>0</v>
      </c>
      <c r="U36" s="188"/>
    </row>
    <row r="37" spans="1:21">
      <c r="A37" s="60" t="s">
        <v>117</v>
      </c>
      <c r="B37" s="189" t="s">
        <v>26</v>
      </c>
      <c r="C37" s="188"/>
      <c r="D37" s="190">
        <v>0</v>
      </c>
      <c r="E37" s="188"/>
      <c r="F37" s="61">
        <v>0</v>
      </c>
      <c r="G37" s="61">
        <v>0</v>
      </c>
      <c r="H37" s="190">
        <v>0</v>
      </c>
      <c r="I37" s="188"/>
      <c r="J37" s="190">
        <v>0</v>
      </c>
      <c r="K37" s="188"/>
      <c r="L37" s="61">
        <v>0</v>
      </c>
      <c r="M37" s="61">
        <v>0</v>
      </c>
      <c r="N37" s="61">
        <v>0</v>
      </c>
      <c r="O37" s="61">
        <v>0</v>
      </c>
      <c r="P37" s="190">
        <v>0</v>
      </c>
      <c r="Q37" s="191"/>
      <c r="R37" s="188"/>
      <c r="S37" s="61">
        <v>0</v>
      </c>
      <c r="T37" s="190">
        <v>0</v>
      </c>
      <c r="U37" s="188"/>
    </row>
    <row r="38" spans="1:21" ht="15" customHeight="1">
      <c r="A38" s="62"/>
      <c r="B38" s="194" t="s">
        <v>189</v>
      </c>
      <c r="C38" s="188"/>
      <c r="D38" s="193">
        <v>0</v>
      </c>
      <c r="E38" s="188"/>
      <c r="F38" s="63">
        <v>0</v>
      </c>
      <c r="G38" s="63">
        <v>0</v>
      </c>
      <c r="H38" s="193">
        <v>0</v>
      </c>
      <c r="I38" s="188"/>
      <c r="J38" s="193">
        <v>0</v>
      </c>
      <c r="K38" s="188"/>
      <c r="L38" s="63">
        <v>0</v>
      </c>
      <c r="M38" s="63">
        <v>0</v>
      </c>
      <c r="N38" s="63">
        <v>0</v>
      </c>
      <c r="O38" s="63">
        <v>0</v>
      </c>
      <c r="P38" s="193">
        <v>0</v>
      </c>
      <c r="Q38" s="191"/>
      <c r="R38" s="188"/>
      <c r="S38" s="63">
        <v>0</v>
      </c>
      <c r="T38" s="193">
        <v>0</v>
      </c>
      <c r="U38" s="188"/>
    </row>
    <row r="39" spans="1:21" ht="15" customHeight="1">
      <c r="A39" s="62"/>
      <c r="B39" s="194" t="s">
        <v>193</v>
      </c>
      <c r="C39" s="188"/>
      <c r="D39" s="193">
        <v>0</v>
      </c>
      <c r="E39" s="188"/>
      <c r="F39" s="63">
        <v>0</v>
      </c>
      <c r="G39" s="63">
        <v>0</v>
      </c>
      <c r="H39" s="193">
        <v>0</v>
      </c>
      <c r="I39" s="188"/>
      <c r="J39" s="193">
        <v>0</v>
      </c>
      <c r="K39" s="188"/>
      <c r="L39" s="63">
        <v>0</v>
      </c>
      <c r="M39" s="63">
        <v>0</v>
      </c>
      <c r="N39" s="63">
        <v>0</v>
      </c>
      <c r="O39" s="63">
        <v>0</v>
      </c>
      <c r="P39" s="193">
        <v>0</v>
      </c>
      <c r="Q39" s="191"/>
      <c r="R39" s="188"/>
      <c r="S39" s="63">
        <v>0</v>
      </c>
      <c r="T39" s="193">
        <v>0</v>
      </c>
      <c r="U39" s="188"/>
    </row>
    <row r="40" spans="1:21" ht="15" customHeight="1">
      <c r="A40" s="60" t="s">
        <v>118</v>
      </c>
      <c r="B40" s="189" t="s">
        <v>191</v>
      </c>
      <c r="C40" s="188"/>
      <c r="D40" s="190">
        <v>0</v>
      </c>
      <c r="E40" s="188"/>
      <c r="F40" s="61">
        <v>0</v>
      </c>
      <c r="G40" s="61">
        <v>0</v>
      </c>
      <c r="H40" s="190">
        <v>0</v>
      </c>
      <c r="I40" s="188"/>
      <c r="J40" s="190">
        <v>0</v>
      </c>
      <c r="K40" s="188"/>
      <c r="L40" s="61">
        <v>0</v>
      </c>
      <c r="M40" s="61">
        <v>0</v>
      </c>
      <c r="N40" s="61">
        <v>0</v>
      </c>
      <c r="O40" s="61">
        <v>0</v>
      </c>
      <c r="P40" s="190">
        <v>0</v>
      </c>
      <c r="Q40" s="191"/>
      <c r="R40" s="188"/>
      <c r="S40" s="61">
        <v>0</v>
      </c>
      <c r="T40" s="190">
        <v>0</v>
      </c>
      <c r="U40" s="188"/>
    </row>
    <row r="41" spans="1:21" ht="15" customHeight="1">
      <c r="A41" s="60" t="s">
        <v>11</v>
      </c>
      <c r="B41" s="189" t="s">
        <v>119</v>
      </c>
      <c r="C41" s="188"/>
      <c r="D41" s="190">
        <v>0</v>
      </c>
      <c r="E41" s="188"/>
      <c r="F41" s="61">
        <v>0</v>
      </c>
      <c r="G41" s="61">
        <v>0</v>
      </c>
      <c r="H41" s="190">
        <v>0</v>
      </c>
      <c r="I41" s="188"/>
      <c r="J41" s="190">
        <v>0</v>
      </c>
      <c r="K41" s="188"/>
      <c r="L41" s="61">
        <v>0</v>
      </c>
      <c r="M41" s="61">
        <v>0</v>
      </c>
      <c r="N41" s="61">
        <v>0</v>
      </c>
      <c r="O41" s="61">
        <v>0</v>
      </c>
      <c r="P41" s="190">
        <v>0</v>
      </c>
      <c r="Q41" s="191"/>
      <c r="R41" s="188"/>
      <c r="S41" s="61">
        <v>0</v>
      </c>
      <c r="T41" s="190">
        <v>0</v>
      </c>
      <c r="U41" s="188"/>
    </row>
    <row r="42" spans="1:21" ht="15" customHeight="1">
      <c r="A42" s="60" t="s">
        <v>27</v>
      </c>
      <c r="B42" s="189" t="s">
        <v>108</v>
      </c>
      <c r="C42" s="188"/>
      <c r="D42" s="190">
        <v>0</v>
      </c>
      <c r="E42" s="188"/>
      <c r="F42" s="61">
        <v>0</v>
      </c>
      <c r="G42" s="61">
        <v>0</v>
      </c>
      <c r="H42" s="190">
        <v>0</v>
      </c>
      <c r="I42" s="188"/>
      <c r="J42" s="190">
        <v>0</v>
      </c>
      <c r="K42" s="188"/>
      <c r="L42" s="61">
        <v>0</v>
      </c>
      <c r="M42" s="61">
        <v>0</v>
      </c>
      <c r="N42" s="61">
        <v>0</v>
      </c>
      <c r="O42" s="61">
        <v>0</v>
      </c>
      <c r="P42" s="190">
        <v>0</v>
      </c>
      <c r="Q42" s="191"/>
      <c r="R42" s="188"/>
      <c r="S42" s="61">
        <v>0</v>
      </c>
      <c r="T42" s="190">
        <v>0</v>
      </c>
      <c r="U42" s="188"/>
    </row>
    <row r="43" spans="1:21" ht="15" customHeight="1">
      <c r="A43" s="62"/>
      <c r="B43" s="194" t="s">
        <v>184</v>
      </c>
      <c r="C43" s="188"/>
      <c r="D43" s="193">
        <v>0</v>
      </c>
      <c r="E43" s="188"/>
      <c r="F43" s="63">
        <v>0</v>
      </c>
      <c r="G43" s="63">
        <v>0</v>
      </c>
      <c r="H43" s="193">
        <v>0</v>
      </c>
      <c r="I43" s="188"/>
      <c r="J43" s="193">
        <v>0</v>
      </c>
      <c r="K43" s="188"/>
      <c r="L43" s="63">
        <v>0</v>
      </c>
      <c r="M43" s="63">
        <v>0</v>
      </c>
      <c r="N43" s="63">
        <v>0</v>
      </c>
      <c r="O43" s="63">
        <v>0</v>
      </c>
      <c r="P43" s="193">
        <v>0</v>
      </c>
      <c r="Q43" s="191"/>
      <c r="R43" s="188"/>
      <c r="S43" s="63">
        <v>0</v>
      </c>
      <c r="T43" s="193">
        <v>0</v>
      </c>
      <c r="U43" s="188"/>
    </row>
    <row r="44" spans="1:21" ht="15" customHeight="1">
      <c r="A44" s="60" t="s">
        <v>28</v>
      </c>
      <c r="B44" s="189" t="s">
        <v>185</v>
      </c>
      <c r="C44" s="188"/>
      <c r="D44" s="190">
        <v>0</v>
      </c>
      <c r="E44" s="188"/>
      <c r="F44" s="61">
        <v>0</v>
      </c>
      <c r="G44" s="61">
        <v>0</v>
      </c>
      <c r="H44" s="190">
        <v>0</v>
      </c>
      <c r="I44" s="188"/>
      <c r="J44" s="190">
        <v>0</v>
      </c>
      <c r="K44" s="188"/>
      <c r="L44" s="61">
        <v>0</v>
      </c>
      <c r="M44" s="61">
        <v>0</v>
      </c>
      <c r="N44" s="61">
        <v>0</v>
      </c>
      <c r="O44" s="61">
        <v>0</v>
      </c>
      <c r="P44" s="190">
        <v>0</v>
      </c>
      <c r="Q44" s="191"/>
      <c r="R44" s="188"/>
      <c r="S44" s="61">
        <v>0</v>
      </c>
      <c r="T44" s="190">
        <v>0</v>
      </c>
      <c r="U44" s="188"/>
    </row>
    <row r="45" spans="1:21" ht="15" customHeight="1">
      <c r="A45" s="62"/>
      <c r="B45" s="194" t="s">
        <v>186</v>
      </c>
      <c r="C45" s="188"/>
      <c r="D45" s="193">
        <v>0</v>
      </c>
      <c r="E45" s="188"/>
      <c r="F45" s="63">
        <v>0</v>
      </c>
      <c r="G45" s="63">
        <v>0</v>
      </c>
      <c r="H45" s="193">
        <v>0</v>
      </c>
      <c r="I45" s="188"/>
      <c r="J45" s="193">
        <v>0</v>
      </c>
      <c r="K45" s="188"/>
      <c r="L45" s="63">
        <v>0</v>
      </c>
      <c r="M45" s="63">
        <v>0</v>
      </c>
      <c r="N45" s="63">
        <v>0</v>
      </c>
      <c r="O45" s="63">
        <v>0</v>
      </c>
      <c r="P45" s="193">
        <v>0</v>
      </c>
      <c r="Q45" s="191"/>
      <c r="R45" s="188"/>
      <c r="S45" s="63">
        <v>0</v>
      </c>
      <c r="T45" s="193">
        <v>0</v>
      </c>
      <c r="U45" s="188"/>
    </row>
    <row r="46" spans="1:21" ht="15" customHeight="1">
      <c r="A46" s="60" t="s">
        <v>29</v>
      </c>
      <c r="B46" s="189" t="s">
        <v>52</v>
      </c>
      <c r="C46" s="188"/>
      <c r="D46" s="190">
        <v>0</v>
      </c>
      <c r="E46" s="188"/>
      <c r="F46" s="61">
        <v>0</v>
      </c>
      <c r="G46" s="61">
        <v>0</v>
      </c>
      <c r="H46" s="190">
        <v>0</v>
      </c>
      <c r="I46" s="188"/>
      <c r="J46" s="190">
        <v>0</v>
      </c>
      <c r="K46" s="188"/>
      <c r="L46" s="61">
        <v>0</v>
      </c>
      <c r="M46" s="61">
        <v>0</v>
      </c>
      <c r="N46" s="61">
        <v>0</v>
      </c>
      <c r="O46" s="61">
        <v>0</v>
      </c>
      <c r="P46" s="190">
        <v>0</v>
      </c>
      <c r="Q46" s="191"/>
      <c r="R46" s="188"/>
      <c r="S46" s="61">
        <v>0</v>
      </c>
      <c r="T46" s="190">
        <v>0</v>
      </c>
      <c r="U46" s="188"/>
    </row>
    <row r="47" spans="1:21" ht="15" customHeight="1">
      <c r="A47" s="62"/>
      <c r="B47" s="194" t="s">
        <v>192</v>
      </c>
      <c r="C47" s="188"/>
      <c r="D47" s="193">
        <v>0</v>
      </c>
      <c r="E47" s="188"/>
      <c r="F47" s="63">
        <v>0</v>
      </c>
      <c r="G47" s="63">
        <v>0</v>
      </c>
      <c r="H47" s="193">
        <v>0</v>
      </c>
      <c r="I47" s="188"/>
      <c r="J47" s="193">
        <v>0</v>
      </c>
      <c r="K47" s="188"/>
      <c r="L47" s="63">
        <v>0</v>
      </c>
      <c r="M47" s="63">
        <v>0</v>
      </c>
      <c r="N47" s="63">
        <v>0</v>
      </c>
      <c r="O47" s="63">
        <v>0</v>
      </c>
      <c r="P47" s="193">
        <v>0</v>
      </c>
      <c r="Q47" s="191"/>
      <c r="R47" s="188"/>
      <c r="S47" s="63">
        <v>0</v>
      </c>
      <c r="T47" s="193">
        <v>0</v>
      </c>
      <c r="U47" s="188"/>
    </row>
    <row r="48" spans="1:21">
      <c r="A48" s="60" t="s">
        <v>30</v>
      </c>
      <c r="B48" s="189" t="s">
        <v>26</v>
      </c>
      <c r="C48" s="188"/>
      <c r="D48" s="190">
        <v>0</v>
      </c>
      <c r="E48" s="188"/>
      <c r="F48" s="61">
        <v>0</v>
      </c>
      <c r="G48" s="61">
        <v>0</v>
      </c>
      <c r="H48" s="190">
        <v>0</v>
      </c>
      <c r="I48" s="188"/>
      <c r="J48" s="190">
        <v>0</v>
      </c>
      <c r="K48" s="188"/>
      <c r="L48" s="61">
        <v>0</v>
      </c>
      <c r="M48" s="61">
        <v>0</v>
      </c>
      <c r="N48" s="61">
        <v>0</v>
      </c>
      <c r="O48" s="61">
        <v>0</v>
      </c>
      <c r="P48" s="190">
        <v>0</v>
      </c>
      <c r="Q48" s="191"/>
      <c r="R48" s="188"/>
      <c r="S48" s="61">
        <v>0</v>
      </c>
      <c r="T48" s="190">
        <v>0</v>
      </c>
      <c r="U48" s="188"/>
    </row>
    <row r="49" spans="1:21" ht="15" customHeight="1">
      <c r="A49" s="62"/>
      <c r="B49" s="194" t="s">
        <v>194</v>
      </c>
      <c r="C49" s="188"/>
      <c r="D49" s="193">
        <v>0</v>
      </c>
      <c r="E49" s="188"/>
      <c r="F49" s="63">
        <v>0</v>
      </c>
      <c r="G49" s="63">
        <v>0</v>
      </c>
      <c r="H49" s="193">
        <v>0</v>
      </c>
      <c r="I49" s="188"/>
      <c r="J49" s="193">
        <v>0</v>
      </c>
      <c r="K49" s="188"/>
      <c r="L49" s="63">
        <v>0</v>
      </c>
      <c r="M49" s="63">
        <v>0</v>
      </c>
      <c r="N49" s="63">
        <v>0</v>
      </c>
      <c r="O49" s="63">
        <v>0</v>
      </c>
      <c r="P49" s="193">
        <v>0</v>
      </c>
      <c r="Q49" s="191"/>
      <c r="R49" s="188"/>
      <c r="S49" s="63">
        <v>0</v>
      </c>
      <c r="T49" s="193">
        <v>0</v>
      </c>
      <c r="U49" s="188"/>
    </row>
    <row r="50" spans="1:21" ht="15" customHeight="1">
      <c r="A50" s="62"/>
      <c r="B50" s="194" t="s">
        <v>190</v>
      </c>
      <c r="C50" s="188"/>
      <c r="D50" s="193">
        <v>0</v>
      </c>
      <c r="E50" s="188"/>
      <c r="F50" s="63">
        <v>0</v>
      </c>
      <c r="G50" s="63">
        <v>0</v>
      </c>
      <c r="H50" s="193">
        <v>0</v>
      </c>
      <c r="I50" s="188"/>
      <c r="J50" s="193">
        <v>0</v>
      </c>
      <c r="K50" s="188"/>
      <c r="L50" s="63">
        <v>0</v>
      </c>
      <c r="M50" s="63">
        <v>0</v>
      </c>
      <c r="N50" s="63">
        <v>0</v>
      </c>
      <c r="O50" s="63">
        <v>0</v>
      </c>
      <c r="P50" s="193">
        <v>0</v>
      </c>
      <c r="Q50" s="191"/>
      <c r="R50" s="188"/>
      <c r="S50" s="63">
        <v>0</v>
      </c>
      <c r="T50" s="193">
        <v>0</v>
      </c>
      <c r="U50" s="188"/>
    </row>
    <row r="51" spans="1:21" ht="15" customHeight="1">
      <c r="A51" s="60" t="s">
        <v>84</v>
      </c>
      <c r="B51" s="189" t="s">
        <v>195</v>
      </c>
      <c r="C51" s="188"/>
      <c r="D51" s="190">
        <v>0</v>
      </c>
      <c r="E51" s="188"/>
      <c r="F51" s="61">
        <v>0</v>
      </c>
      <c r="G51" s="61">
        <v>0</v>
      </c>
      <c r="H51" s="190">
        <v>0</v>
      </c>
      <c r="I51" s="188"/>
      <c r="J51" s="190">
        <v>0</v>
      </c>
      <c r="K51" s="188"/>
      <c r="L51" s="61">
        <v>0</v>
      </c>
      <c r="M51" s="61">
        <v>0</v>
      </c>
      <c r="N51" s="61">
        <v>0</v>
      </c>
      <c r="O51" s="61">
        <v>0</v>
      </c>
      <c r="P51" s="190">
        <v>0</v>
      </c>
      <c r="Q51" s="191"/>
      <c r="R51" s="188"/>
      <c r="S51" s="61">
        <v>0</v>
      </c>
      <c r="T51" s="190">
        <v>0</v>
      </c>
      <c r="U51" s="188"/>
    </row>
    <row r="52" spans="1:21" ht="15" customHeight="1">
      <c r="A52" s="60" t="s">
        <v>12</v>
      </c>
      <c r="B52" s="189" t="s">
        <v>120</v>
      </c>
      <c r="C52" s="188"/>
      <c r="D52" s="190">
        <v>26418343620</v>
      </c>
      <c r="E52" s="188"/>
      <c r="F52" s="61">
        <v>4226934773</v>
      </c>
      <c r="G52" s="61">
        <v>22191408847</v>
      </c>
      <c r="H52" s="190">
        <v>7926042904</v>
      </c>
      <c r="I52" s="188"/>
      <c r="J52" s="190">
        <v>0</v>
      </c>
      <c r="K52" s="188"/>
      <c r="L52" s="61">
        <v>14265365943</v>
      </c>
      <c r="M52" s="61">
        <v>26418343620</v>
      </c>
      <c r="N52" s="61">
        <v>4226934773</v>
      </c>
      <c r="O52" s="61">
        <v>22191408847</v>
      </c>
      <c r="P52" s="190">
        <v>7926042904</v>
      </c>
      <c r="Q52" s="191"/>
      <c r="R52" s="188"/>
      <c r="S52" s="61">
        <v>0</v>
      </c>
      <c r="T52" s="190">
        <v>14265365943</v>
      </c>
      <c r="U52" s="188"/>
    </row>
    <row r="53" spans="1:21" ht="15" customHeight="1">
      <c r="A53" s="60" t="s">
        <v>31</v>
      </c>
      <c r="B53" s="189" t="s">
        <v>108</v>
      </c>
      <c r="C53" s="188"/>
      <c r="D53" s="190">
        <v>16277645780</v>
      </c>
      <c r="E53" s="188"/>
      <c r="F53" s="61">
        <v>2604423154</v>
      </c>
      <c r="G53" s="61">
        <v>13673222626</v>
      </c>
      <c r="H53" s="190">
        <v>4883293584</v>
      </c>
      <c r="I53" s="188"/>
      <c r="J53" s="190">
        <v>0</v>
      </c>
      <c r="K53" s="188"/>
      <c r="L53" s="61">
        <v>8789929042</v>
      </c>
      <c r="M53" s="61">
        <v>16277645780</v>
      </c>
      <c r="N53" s="61">
        <v>2604423154</v>
      </c>
      <c r="O53" s="61">
        <v>13673222626</v>
      </c>
      <c r="P53" s="190">
        <v>4883293584</v>
      </c>
      <c r="Q53" s="191"/>
      <c r="R53" s="188"/>
      <c r="S53" s="61">
        <v>0</v>
      </c>
      <c r="T53" s="190">
        <v>8789929042</v>
      </c>
      <c r="U53" s="188"/>
    </row>
    <row r="54" spans="1:21" ht="15" customHeight="1">
      <c r="A54" s="62"/>
      <c r="B54" s="194" t="s">
        <v>184</v>
      </c>
      <c r="C54" s="188"/>
      <c r="D54" s="193">
        <v>0</v>
      </c>
      <c r="E54" s="188"/>
      <c r="F54" s="63">
        <v>0</v>
      </c>
      <c r="G54" s="63">
        <v>0</v>
      </c>
      <c r="H54" s="193">
        <v>0</v>
      </c>
      <c r="I54" s="188"/>
      <c r="J54" s="193">
        <v>0</v>
      </c>
      <c r="K54" s="188"/>
      <c r="L54" s="63">
        <v>0</v>
      </c>
      <c r="M54" s="63">
        <v>0</v>
      </c>
      <c r="N54" s="63">
        <v>0</v>
      </c>
      <c r="O54" s="63">
        <v>0</v>
      </c>
      <c r="P54" s="193">
        <v>0</v>
      </c>
      <c r="Q54" s="191"/>
      <c r="R54" s="188"/>
      <c r="S54" s="63">
        <v>0</v>
      </c>
      <c r="T54" s="193">
        <v>0</v>
      </c>
      <c r="U54" s="188"/>
    </row>
    <row r="55" spans="1:21" ht="15" customHeight="1">
      <c r="A55" s="60" t="s">
        <v>32</v>
      </c>
      <c r="B55" s="189" t="s">
        <v>185</v>
      </c>
      <c r="C55" s="188"/>
      <c r="D55" s="190">
        <v>6790300</v>
      </c>
      <c r="E55" s="188"/>
      <c r="F55" s="61">
        <v>1086448</v>
      </c>
      <c r="G55" s="61">
        <v>5703852</v>
      </c>
      <c r="H55" s="190">
        <v>2577090</v>
      </c>
      <c r="I55" s="188"/>
      <c r="J55" s="190">
        <v>0</v>
      </c>
      <c r="K55" s="188"/>
      <c r="L55" s="61">
        <v>3126762</v>
      </c>
      <c r="M55" s="61">
        <v>6790300</v>
      </c>
      <c r="N55" s="61">
        <v>1086448</v>
      </c>
      <c r="O55" s="61">
        <v>5703852</v>
      </c>
      <c r="P55" s="190">
        <v>2577090</v>
      </c>
      <c r="Q55" s="191"/>
      <c r="R55" s="188"/>
      <c r="S55" s="61">
        <v>0</v>
      </c>
      <c r="T55" s="190">
        <v>3126762</v>
      </c>
      <c r="U55" s="188"/>
    </row>
    <row r="56" spans="1:21" ht="15" customHeight="1">
      <c r="A56" s="62"/>
      <c r="B56" s="194" t="s">
        <v>186</v>
      </c>
      <c r="C56" s="188"/>
      <c r="D56" s="193">
        <v>0</v>
      </c>
      <c r="E56" s="188"/>
      <c r="F56" s="63">
        <v>0</v>
      </c>
      <c r="G56" s="63">
        <v>0</v>
      </c>
      <c r="H56" s="193">
        <v>0</v>
      </c>
      <c r="I56" s="188"/>
      <c r="J56" s="193">
        <v>0</v>
      </c>
      <c r="K56" s="188"/>
      <c r="L56" s="63">
        <v>0</v>
      </c>
      <c r="M56" s="63">
        <v>0</v>
      </c>
      <c r="N56" s="63">
        <v>0</v>
      </c>
      <c r="O56" s="63">
        <v>0</v>
      </c>
      <c r="P56" s="193">
        <v>0</v>
      </c>
      <c r="Q56" s="191"/>
      <c r="R56" s="188"/>
      <c r="S56" s="63">
        <v>0</v>
      </c>
      <c r="T56" s="193">
        <v>0</v>
      </c>
      <c r="U56" s="188"/>
    </row>
    <row r="57" spans="1:21" ht="15" customHeight="1">
      <c r="A57" s="60" t="s">
        <v>33</v>
      </c>
      <c r="B57" s="189" t="s">
        <v>52</v>
      </c>
      <c r="C57" s="188"/>
      <c r="D57" s="190">
        <v>10133907540</v>
      </c>
      <c r="E57" s="188"/>
      <c r="F57" s="61">
        <v>1621425171</v>
      </c>
      <c r="G57" s="61">
        <v>8512482369</v>
      </c>
      <c r="H57" s="190">
        <v>3040172230</v>
      </c>
      <c r="I57" s="188"/>
      <c r="J57" s="190">
        <v>0</v>
      </c>
      <c r="K57" s="188"/>
      <c r="L57" s="61">
        <v>5472310139</v>
      </c>
      <c r="M57" s="61">
        <v>10133907540</v>
      </c>
      <c r="N57" s="61">
        <v>1621425171</v>
      </c>
      <c r="O57" s="61">
        <v>8512482369</v>
      </c>
      <c r="P57" s="190">
        <v>3040172230</v>
      </c>
      <c r="Q57" s="191"/>
      <c r="R57" s="188"/>
      <c r="S57" s="61">
        <v>0</v>
      </c>
      <c r="T57" s="190">
        <v>5472310139</v>
      </c>
      <c r="U57" s="188"/>
    </row>
    <row r="58" spans="1:21" ht="15" customHeight="1">
      <c r="A58" s="62"/>
      <c r="B58" s="194" t="s">
        <v>192</v>
      </c>
      <c r="C58" s="188"/>
      <c r="D58" s="193">
        <v>0</v>
      </c>
      <c r="E58" s="188"/>
      <c r="F58" s="63">
        <v>0</v>
      </c>
      <c r="G58" s="63">
        <v>0</v>
      </c>
      <c r="H58" s="193">
        <v>0</v>
      </c>
      <c r="I58" s="188"/>
      <c r="J58" s="193">
        <v>0</v>
      </c>
      <c r="K58" s="188"/>
      <c r="L58" s="63">
        <v>0</v>
      </c>
      <c r="M58" s="63">
        <v>0</v>
      </c>
      <c r="N58" s="63">
        <v>0</v>
      </c>
      <c r="O58" s="63">
        <v>0</v>
      </c>
      <c r="P58" s="193">
        <v>0</v>
      </c>
      <c r="Q58" s="191"/>
      <c r="R58" s="188"/>
      <c r="S58" s="63">
        <v>0</v>
      </c>
      <c r="T58" s="193">
        <v>0</v>
      </c>
      <c r="U58" s="188"/>
    </row>
    <row r="59" spans="1:21">
      <c r="A59" s="60" t="s">
        <v>34</v>
      </c>
      <c r="B59" s="189" t="s">
        <v>26</v>
      </c>
      <c r="C59" s="188"/>
      <c r="D59" s="190">
        <v>0</v>
      </c>
      <c r="E59" s="188"/>
      <c r="F59" s="61">
        <v>0</v>
      </c>
      <c r="G59" s="61">
        <v>0</v>
      </c>
      <c r="H59" s="190">
        <v>0</v>
      </c>
      <c r="I59" s="188"/>
      <c r="J59" s="190">
        <v>0</v>
      </c>
      <c r="K59" s="188"/>
      <c r="L59" s="61">
        <v>0</v>
      </c>
      <c r="M59" s="61">
        <v>0</v>
      </c>
      <c r="N59" s="61">
        <v>0</v>
      </c>
      <c r="O59" s="61">
        <v>0</v>
      </c>
      <c r="P59" s="190">
        <v>0</v>
      </c>
      <c r="Q59" s="191"/>
      <c r="R59" s="188"/>
      <c r="S59" s="61">
        <v>0</v>
      </c>
      <c r="T59" s="190">
        <v>0</v>
      </c>
      <c r="U59" s="188"/>
    </row>
    <row r="60" spans="1:21" ht="15" customHeight="1">
      <c r="A60" s="62"/>
      <c r="B60" s="194" t="s">
        <v>194</v>
      </c>
      <c r="C60" s="188"/>
      <c r="D60" s="193">
        <v>0</v>
      </c>
      <c r="E60" s="188"/>
      <c r="F60" s="63">
        <v>0</v>
      </c>
      <c r="G60" s="63">
        <v>0</v>
      </c>
      <c r="H60" s="193">
        <v>0</v>
      </c>
      <c r="I60" s="188"/>
      <c r="J60" s="193">
        <v>0</v>
      </c>
      <c r="K60" s="188"/>
      <c r="L60" s="63">
        <v>0</v>
      </c>
      <c r="M60" s="63">
        <v>0</v>
      </c>
      <c r="N60" s="63">
        <v>0</v>
      </c>
      <c r="O60" s="63">
        <v>0</v>
      </c>
      <c r="P60" s="193">
        <v>0</v>
      </c>
      <c r="Q60" s="191"/>
      <c r="R60" s="188"/>
      <c r="S60" s="63">
        <v>0</v>
      </c>
      <c r="T60" s="193">
        <v>0</v>
      </c>
      <c r="U60" s="188"/>
    </row>
    <row r="61" spans="1:21" ht="15" customHeight="1">
      <c r="A61" s="62"/>
      <c r="B61" s="194" t="s">
        <v>190</v>
      </c>
      <c r="C61" s="188"/>
      <c r="D61" s="193">
        <v>0</v>
      </c>
      <c r="E61" s="188"/>
      <c r="F61" s="63">
        <v>0</v>
      </c>
      <c r="G61" s="63">
        <v>0</v>
      </c>
      <c r="H61" s="193">
        <v>0</v>
      </c>
      <c r="I61" s="188"/>
      <c r="J61" s="193">
        <v>0</v>
      </c>
      <c r="K61" s="188"/>
      <c r="L61" s="63">
        <v>0</v>
      </c>
      <c r="M61" s="63">
        <v>0</v>
      </c>
      <c r="N61" s="63">
        <v>0</v>
      </c>
      <c r="O61" s="63">
        <v>0</v>
      </c>
      <c r="P61" s="193">
        <v>0</v>
      </c>
      <c r="Q61" s="191"/>
      <c r="R61" s="188"/>
      <c r="S61" s="63">
        <v>0</v>
      </c>
      <c r="T61" s="193">
        <v>0</v>
      </c>
      <c r="U61" s="188"/>
    </row>
    <row r="62" spans="1:21" ht="15" customHeight="1">
      <c r="A62" s="60" t="s">
        <v>35</v>
      </c>
      <c r="B62" s="189" t="s">
        <v>195</v>
      </c>
      <c r="C62" s="188"/>
      <c r="D62" s="190">
        <v>0</v>
      </c>
      <c r="E62" s="188"/>
      <c r="F62" s="61">
        <v>0</v>
      </c>
      <c r="G62" s="61">
        <v>0</v>
      </c>
      <c r="H62" s="190">
        <v>0</v>
      </c>
      <c r="I62" s="188"/>
      <c r="J62" s="190">
        <v>0</v>
      </c>
      <c r="K62" s="188"/>
      <c r="L62" s="61">
        <v>0</v>
      </c>
      <c r="M62" s="61">
        <v>0</v>
      </c>
      <c r="N62" s="61">
        <v>0</v>
      </c>
      <c r="O62" s="61">
        <v>0</v>
      </c>
      <c r="P62" s="190">
        <v>0</v>
      </c>
      <c r="Q62" s="191"/>
      <c r="R62" s="188"/>
      <c r="S62" s="61">
        <v>0</v>
      </c>
      <c r="T62" s="190">
        <v>0</v>
      </c>
      <c r="U62" s="188"/>
    </row>
    <row r="63" spans="1:21" ht="15" customHeight="1">
      <c r="A63" s="60" t="s">
        <v>13</v>
      </c>
      <c r="B63" s="189" t="s">
        <v>37</v>
      </c>
      <c r="C63" s="188"/>
      <c r="D63" s="190">
        <v>2725615966</v>
      </c>
      <c r="E63" s="188"/>
      <c r="F63" s="61">
        <v>436098435</v>
      </c>
      <c r="G63" s="61">
        <v>2289517531</v>
      </c>
      <c r="H63" s="190">
        <v>2289517531</v>
      </c>
      <c r="I63" s="188"/>
      <c r="J63" s="190">
        <v>0</v>
      </c>
      <c r="K63" s="188"/>
      <c r="L63" s="61">
        <v>0</v>
      </c>
      <c r="M63" s="61">
        <v>2725615966</v>
      </c>
      <c r="N63" s="61">
        <v>436098435</v>
      </c>
      <c r="O63" s="61">
        <v>2289517531</v>
      </c>
      <c r="P63" s="190">
        <v>2289517531</v>
      </c>
      <c r="Q63" s="191"/>
      <c r="R63" s="188"/>
      <c r="S63" s="61">
        <v>0</v>
      </c>
      <c r="T63" s="190">
        <v>0</v>
      </c>
      <c r="U63" s="188"/>
    </row>
    <row r="64" spans="1:21" ht="15" customHeight="1">
      <c r="A64" s="60" t="s">
        <v>36</v>
      </c>
      <c r="B64" s="189" t="s">
        <v>196</v>
      </c>
      <c r="C64" s="188"/>
      <c r="D64" s="190">
        <v>0</v>
      </c>
      <c r="E64" s="188"/>
      <c r="F64" s="61">
        <v>0</v>
      </c>
      <c r="G64" s="61">
        <v>0</v>
      </c>
      <c r="H64" s="190">
        <v>0</v>
      </c>
      <c r="I64" s="188"/>
      <c r="J64" s="190">
        <v>0</v>
      </c>
      <c r="K64" s="188"/>
      <c r="L64" s="61">
        <v>0</v>
      </c>
      <c r="M64" s="61">
        <v>0</v>
      </c>
      <c r="N64" s="61">
        <v>0</v>
      </c>
      <c r="O64" s="61">
        <v>0</v>
      </c>
      <c r="P64" s="190">
        <v>0</v>
      </c>
      <c r="Q64" s="191"/>
      <c r="R64" s="188"/>
      <c r="S64" s="61">
        <v>0</v>
      </c>
      <c r="T64" s="190">
        <v>0</v>
      </c>
      <c r="U64" s="188"/>
    </row>
    <row r="65" spans="1:23" ht="15" customHeight="1">
      <c r="A65" s="62"/>
      <c r="B65" s="194" t="s">
        <v>197</v>
      </c>
      <c r="C65" s="188"/>
      <c r="D65" s="193">
        <v>0</v>
      </c>
      <c r="E65" s="188"/>
      <c r="F65" s="63">
        <v>0</v>
      </c>
      <c r="G65" s="63">
        <v>0</v>
      </c>
      <c r="H65" s="193">
        <v>0</v>
      </c>
      <c r="I65" s="188"/>
      <c r="J65" s="193">
        <v>0</v>
      </c>
      <c r="K65" s="188"/>
      <c r="L65" s="63">
        <v>0</v>
      </c>
      <c r="M65" s="63">
        <v>0</v>
      </c>
      <c r="N65" s="63">
        <v>0</v>
      </c>
      <c r="O65" s="63">
        <v>0</v>
      </c>
      <c r="P65" s="193">
        <v>0</v>
      </c>
      <c r="Q65" s="191"/>
      <c r="R65" s="188"/>
      <c r="S65" s="63">
        <v>0</v>
      </c>
      <c r="T65" s="193">
        <v>0</v>
      </c>
      <c r="U65" s="188"/>
    </row>
    <row r="66" spans="1:23" ht="15" customHeight="1">
      <c r="A66" s="62"/>
      <c r="B66" s="194" t="s">
        <v>198</v>
      </c>
      <c r="C66" s="188"/>
      <c r="D66" s="193">
        <v>0</v>
      </c>
      <c r="E66" s="188"/>
      <c r="F66" s="63">
        <v>0</v>
      </c>
      <c r="G66" s="63">
        <v>0</v>
      </c>
      <c r="H66" s="193">
        <v>0</v>
      </c>
      <c r="I66" s="188"/>
      <c r="J66" s="193">
        <v>0</v>
      </c>
      <c r="K66" s="188"/>
      <c r="L66" s="63">
        <v>0</v>
      </c>
      <c r="M66" s="63">
        <v>0</v>
      </c>
      <c r="N66" s="63">
        <v>0</v>
      </c>
      <c r="O66" s="63">
        <v>0</v>
      </c>
      <c r="P66" s="193">
        <v>0</v>
      </c>
      <c r="Q66" s="191"/>
      <c r="R66" s="188"/>
      <c r="S66" s="63">
        <v>0</v>
      </c>
      <c r="T66" s="193">
        <v>0</v>
      </c>
      <c r="U66" s="188"/>
    </row>
    <row r="67" spans="1:23">
      <c r="A67" s="60" t="s">
        <v>14</v>
      </c>
      <c r="B67" s="189" t="s">
        <v>40</v>
      </c>
      <c r="C67" s="188"/>
      <c r="D67" s="190">
        <v>3502948109</v>
      </c>
      <c r="E67" s="188"/>
      <c r="F67" s="61">
        <v>0</v>
      </c>
      <c r="G67" s="61">
        <v>3502948109</v>
      </c>
      <c r="H67" s="190">
        <v>1573589724</v>
      </c>
      <c r="I67" s="188"/>
      <c r="J67" s="190">
        <v>0</v>
      </c>
      <c r="K67" s="188"/>
      <c r="L67" s="61">
        <v>1929358385</v>
      </c>
      <c r="M67" s="61">
        <v>3502948109</v>
      </c>
      <c r="N67" s="61">
        <v>0</v>
      </c>
      <c r="O67" s="61">
        <v>3502948109</v>
      </c>
      <c r="P67" s="190">
        <v>1573589724</v>
      </c>
      <c r="Q67" s="191"/>
      <c r="R67" s="188"/>
      <c r="S67" s="61">
        <v>0</v>
      </c>
      <c r="T67" s="190">
        <v>1929358385</v>
      </c>
      <c r="U67" s="188"/>
    </row>
    <row r="68" spans="1:23" s="56" customFormat="1">
      <c r="A68" s="60" t="s">
        <v>39</v>
      </c>
      <c r="B68" s="189" t="s">
        <v>121</v>
      </c>
      <c r="C68" s="188"/>
      <c r="D68" s="190">
        <v>77265000</v>
      </c>
      <c r="E68" s="188"/>
      <c r="F68" s="61">
        <v>19615000</v>
      </c>
      <c r="G68" s="61">
        <v>57650000</v>
      </c>
      <c r="H68" s="190">
        <v>100000</v>
      </c>
      <c r="I68" s="188"/>
      <c r="J68" s="190">
        <v>0</v>
      </c>
      <c r="K68" s="188"/>
      <c r="L68" s="61">
        <v>57550000</v>
      </c>
      <c r="M68" s="61">
        <v>77265000</v>
      </c>
      <c r="N68" s="61">
        <v>19615000</v>
      </c>
      <c r="O68" s="61">
        <v>57650000</v>
      </c>
      <c r="P68" s="190">
        <v>100000</v>
      </c>
      <c r="Q68" s="191"/>
      <c r="R68" s="188"/>
      <c r="S68" s="61">
        <v>0</v>
      </c>
      <c r="T68" s="190">
        <v>57550000</v>
      </c>
      <c r="U68" s="188"/>
      <c r="W68" s="57"/>
    </row>
    <row r="69" spans="1:23" s="56" customFormat="1" ht="15" customHeight="1">
      <c r="A69" s="62"/>
      <c r="B69" s="194" t="s">
        <v>199</v>
      </c>
      <c r="C69" s="188"/>
      <c r="D69" s="193">
        <v>0</v>
      </c>
      <c r="E69" s="188"/>
      <c r="F69" s="63">
        <v>0</v>
      </c>
      <c r="G69" s="63">
        <v>0</v>
      </c>
      <c r="H69" s="193">
        <v>0</v>
      </c>
      <c r="I69" s="188"/>
      <c r="J69" s="193">
        <v>0</v>
      </c>
      <c r="K69" s="188"/>
      <c r="L69" s="63">
        <v>0</v>
      </c>
      <c r="M69" s="63">
        <v>0</v>
      </c>
      <c r="N69" s="63">
        <v>0</v>
      </c>
      <c r="O69" s="63">
        <v>0</v>
      </c>
      <c r="P69" s="193">
        <v>0</v>
      </c>
      <c r="Q69" s="191"/>
      <c r="R69" s="188"/>
      <c r="S69" s="63">
        <v>0</v>
      </c>
      <c r="T69" s="193">
        <v>0</v>
      </c>
      <c r="U69" s="188"/>
      <c r="W69" s="57"/>
    </row>
    <row r="70" spans="1:23" s="56" customFormat="1" ht="15" customHeight="1">
      <c r="A70" s="62"/>
      <c r="B70" s="194" t="s">
        <v>200</v>
      </c>
      <c r="C70" s="188"/>
      <c r="D70" s="193">
        <v>0</v>
      </c>
      <c r="E70" s="188"/>
      <c r="F70" s="63">
        <v>0</v>
      </c>
      <c r="G70" s="63">
        <v>0</v>
      </c>
      <c r="H70" s="193">
        <v>0</v>
      </c>
      <c r="I70" s="188"/>
      <c r="J70" s="193">
        <v>0</v>
      </c>
      <c r="K70" s="188"/>
      <c r="L70" s="63">
        <v>0</v>
      </c>
      <c r="M70" s="63">
        <v>0</v>
      </c>
      <c r="N70" s="63">
        <v>0</v>
      </c>
      <c r="O70" s="63">
        <v>0</v>
      </c>
      <c r="P70" s="193">
        <v>0</v>
      </c>
      <c r="Q70" s="191"/>
      <c r="R70" s="188"/>
      <c r="S70" s="63">
        <v>0</v>
      </c>
      <c r="T70" s="193">
        <v>0</v>
      </c>
      <c r="U70" s="188"/>
      <c r="W70" s="57"/>
    </row>
    <row r="71" spans="1:23" s="56" customFormat="1" ht="15" customHeight="1">
      <c r="A71" s="62"/>
      <c r="B71" s="194" t="s">
        <v>201</v>
      </c>
      <c r="C71" s="188"/>
      <c r="D71" s="193">
        <v>0</v>
      </c>
      <c r="E71" s="188"/>
      <c r="F71" s="63">
        <v>0</v>
      </c>
      <c r="G71" s="63">
        <v>0</v>
      </c>
      <c r="H71" s="193">
        <v>0</v>
      </c>
      <c r="I71" s="188"/>
      <c r="J71" s="193">
        <v>0</v>
      </c>
      <c r="K71" s="188"/>
      <c r="L71" s="63">
        <v>0</v>
      </c>
      <c r="M71" s="63">
        <v>0</v>
      </c>
      <c r="N71" s="63">
        <v>0</v>
      </c>
      <c r="O71" s="63">
        <v>0</v>
      </c>
      <c r="P71" s="193">
        <v>0</v>
      </c>
      <c r="Q71" s="191"/>
      <c r="R71" s="188"/>
      <c r="S71" s="63">
        <v>0</v>
      </c>
      <c r="T71" s="193">
        <v>0</v>
      </c>
      <c r="U71" s="188"/>
      <c r="W71" s="57"/>
    </row>
    <row r="72" spans="1:23" s="56" customFormat="1" ht="15" customHeight="1">
      <c r="A72" s="62"/>
      <c r="B72" s="194" t="s">
        <v>202</v>
      </c>
      <c r="C72" s="188"/>
      <c r="D72" s="193">
        <v>0</v>
      </c>
      <c r="E72" s="188"/>
      <c r="F72" s="63">
        <v>0</v>
      </c>
      <c r="G72" s="63">
        <v>0</v>
      </c>
      <c r="H72" s="193">
        <v>0</v>
      </c>
      <c r="I72" s="188"/>
      <c r="J72" s="193">
        <v>0</v>
      </c>
      <c r="K72" s="188"/>
      <c r="L72" s="63">
        <v>0</v>
      </c>
      <c r="M72" s="63">
        <v>0</v>
      </c>
      <c r="N72" s="63">
        <v>0</v>
      </c>
      <c r="O72" s="63">
        <v>0</v>
      </c>
      <c r="P72" s="193">
        <v>0</v>
      </c>
      <c r="Q72" s="191"/>
      <c r="R72" s="188"/>
      <c r="S72" s="63">
        <v>0</v>
      </c>
      <c r="T72" s="193">
        <v>0</v>
      </c>
      <c r="U72" s="188"/>
      <c r="W72" s="57"/>
    </row>
    <row r="73" spans="1:23" s="56" customFormat="1" ht="15" customHeight="1">
      <c r="A73" s="62"/>
      <c r="B73" s="194" t="s">
        <v>203</v>
      </c>
      <c r="C73" s="188"/>
      <c r="D73" s="193">
        <v>0</v>
      </c>
      <c r="E73" s="188"/>
      <c r="F73" s="63">
        <v>0</v>
      </c>
      <c r="G73" s="63">
        <v>0</v>
      </c>
      <c r="H73" s="193">
        <v>0</v>
      </c>
      <c r="I73" s="188"/>
      <c r="J73" s="193">
        <v>0</v>
      </c>
      <c r="K73" s="188"/>
      <c r="L73" s="63">
        <v>0</v>
      </c>
      <c r="M73" s="63">
        <v>0</v>
      </c>
      <c r="N73" s="63">
        <v>0</v>
      </c>
      <c r="O73" s="63">
        <v>0</v>
      </c>
      <c r="P73" s="193">
        <v>0</v>
      </c>
      <c r="Q73" s="191"/>
      <c r="R73" s="188"/>
      <c r="S73" s="63">
        <v>0</v>
      </c>
      <c r="T73" s="193">
        <v>0</v>
      </c>
      <c r="U73" s="188"/>
      <c r="W73" s="57"/>
    </row>
    <row r="74" spans="1:23" s="56" customFormat="1" ht="15" customHeight="1">
      <c r="A74" s="60" t="s">
        <v>122</v>
      </c>
      <c r="B74" s="189" t="s">
        <v>204</v>
      </c>
      <c r="C74" s="188"/>
      <c r="D74" s="190">
        <v>19615000</v>
      </c>
      <c r="E74" s="188"/>
      <c r="F74" s="61">
        <v>19615000</v>
      </c>
      <c r="G74" s="61">
        <v>0</v>
      </c>
      <c r="H74" s="190">
        <v>0</v>
      </c>
      <c r="I74" s="188"/>
      <c r="J74" s="190">
        <v>0</v>
      </c>
      <c r="K74" s="188"/>
      <c r="L74" s="61">
        <v>0</v>
      </c>
      <c r="M74" s="61">
        <v>19615000</v>
      </c>
      <c r="N74" s="61">
        <v>19615000</v>
      </c>
      <c r="O74" s="61">
        <v>0</v>
      </c>
      <c r="P74" s="190">
        <v>0</v>
      </c>
      <c r="Q74" s="191"/>
      <c r="R74" s="188"/>
      <c r="S74" s="61">
        <v>0</v>
      </c>
      <c r="T74" s="190">
        <v>0</v>
      </c>
      <c r="U74" s="188"/>
      <c r="W74" s="57"/>
    </row>
    <row r="75" spans="1:23" s="56" customFormat="1" ht="15" customHeight="1">
      <c r="A75" s="60" t="s">
        <v>123</v>
      </c>
      <c r="B75" s="189" t="s">
        <v>205</v>
      </c>
      <c r="C75" s="188"/>
      <c r="D75" s="190">
        <v>100000</v>
      </c>
      <c r="E75" s="188"/>
      <c r="F75" s="61">
        <v>0</v>
      </c>
      <c r="G75" s="61">
        <v>100000</v>
      </c>
      <c r="H75" s="190">
        <v>100000</v>
      </c>
      <c r="I75" s="188"/>
      <c r="J75" s="190">
        <v>0</v>
      </c>
      <c r="K75" s="188"/>
      <c r="L75" s="61">
        <v>0</v>
      </c>
      <c r="M75" s="61">
        <v>100000</v>
      </c>
      <c r="N75" s="61">
        <v>0</v>
      </c>
      <c r="O75" s="61">
        <v>100000</v>
      </c>
      <c r="P75" s="190">
        <v>100000</v>
      </c>
      <c r="Q75" s="191"/>
      <c r="R75" s="188"/>
      <c r="S75" s="61">
        <v>0</v>
      </c>
      <c r="T75" s="190">
        <v>0</v>
      </c>
      <c r="U75" s="188"/>
      <c r="W75" s="57"/>
    </row>
    <row r="76" spans="1:23" s="56" customFormat="1" ht="15" customHeight="1">
      <c r="A76" s="60" t="s">
        <v>124</v>
      </c>
      <c r="B76" s="189" t="s">
        <v>206</v>
      </c>
      <c r="C76" s="188"/>
      <c r="D76" s="190">
        <v>0</v>
      </c>
      <c r="E76" s="188"/>
      <c r="F76" s="61">
        <v>0</v>
      </c>
      <c r="G76" s="61">
        <v>0</v>
      </c>
      <c r="H76" s="190">
        <v>0</v>
      </c>
      <c r="I76" s="188"/>
      <c r="J76" s="190">
        <v>0</v>
      </c>
      <c r="K76" s="188"/>
      <c r="L76" s="61">
        <v>0</v>
      </c>
      <c r="M76" s="61">
        <v>0</v>
      </c>
      <c r="N76" s="61">
        <v>0</v>
      </c>
      <c r="O76" s="61">
        <v>0</v>
      </c>
      <c r="P76" s="190">
        <v>0</v>
      </c>
      <c r="Q76" s="191"/>
      <c r="R76" s="188"/>
      <c r="S76" s="61">
        <v>0</v>
      </c>
      <c r="T76" s="190">
        <v>0</v>
      </c>
      <c r="U76" s="188"/>
      <c r="W76" s="57"/>
    </row>
    <row r="77" spans="1:23" s="56" customFormat="1">
      <c r="A77" s="60" t="s">
        <v>125</v>
      </c>
      <c r="B77" s="189" t="s">
        <v>207</v>
      </c>
      <c r="C77" s="188"/>
      <c r="D77" s="190">
        <v>57550000</v>
      </c>
      <c r="E77" s="188"/>
      <c r="F77" s="61">
        <v>0</v>
      </c>
      <c r="G77" s="61">
        <v>57550000</v>
      </c>
      <c r="H77" s="190">
        <v>0</v>
      </c>
      <c r="I77" s="188"/>
      <c r="J77" s="190">
        <v>0</v>
      </c>
      <c r="K77" s="188"/>
      <c r="L77" s="61">
        <v>57550000</v>
      </c>
      <c r="M77" s="61">
        <v>57550000</v>
      </c>
      <c r="N77" s="61">
        <v>0</v>
      </c>
      <c r="O77" s="61">
        <v>57550000</v>
      </c>
      <c r="P77" s="190">
        <v>0</v>
      </c>
      <c r="Q77" s="191"/>
      <c r="R77" s="188"/>
      <c r="S77" s="61">
        <v>0</v>
      </c>
      <c r="T77" s="190">
        <v>57550000</v>
      </c>
      <c r="U77" s="188"/>
      <c r="W77" s="57"/>
    </row>
    <row r="78" spans="1:23" ht="15" customHeight="1">
      <c r="A78" s="60" t="s">
        <v>15</v>
      </c>
      <c r="B78" s="189" t="s">
        <v>208</v>
      </c>
      <c r="C78" s="188"/>
      <c r="D78" s="190">
        <v>2931401929</v>
      </c>
      <c r="E78" s="188"/>
      <c r="F78" s="61">
        <v>566551887</v>
      </c>
      <c r="G78" s="61">
        <v>2364850042</v>
      </c>
      <c r="H78" s="190">
        <v>1609900575</v>
      </c>
      <c r="I78" s="188"/>
      <c r="J78" s="190">
        <v>0</v>
      </c>
      <c r="K78" s="188"/>
      <c r="L78" s="61">
        <v>754949467</v>
      </c>
      <c r="M78" s="61">
        <v>2931401929</v>
      </c>
      <c r="N78" s="61">
        <v>566551887</v>
      </c>
      <c r="O78" s="61">
        <v>2364850042</v>
      </c>
      <c r="P78" s="190">
        <v>1609900575</v>
      </c>
      <c r="Q78" s="191"/>
      <c r="R78" s="188"/>
      <c r="S78" s="61">
        <v>0</v>
      </c>
      <c r="T78" s="190">
        <v>754949467</v>
      </c>
      <c r="U78" s="188"/>
    </row>
    <row r="79" spans="1:23" ht="15" customHeight="1">
      <c r="A79" s="60" t="s">
        <v>126</v>
      </c>
      <c r="B79" s="189" t="s">
        <v>42</v>
      </c>
      <c r="C79" s="188"/>
      <c r="D79" s="190">
        <v>0</v>
      </c>
      <c r="E79" s="188"/>
      <c r="F79" s="61">
        <v>0</v>
      </c>
      <c r="G79" s="61">
        <v>0</v>
      </c>
      <c r="H79" s="190">
        <v>0</v>
      </c>
      <c r="I79" s="188"/>
      <c r="J79" s="190">
        <v>0</v>
      </c>
      <c r="K79" s="188"/>
      <c r="L79" s="61">
        <v>0</v>
      </c>
      <c r="M79" s="61">
        <v>0</v>
      </c>
      <c r="N79" s="61">
        <v>0</v>
      </c>
      <c r="O79" s="61">
        <v>0</v>
      </c>
      <c r="P79" s="190">
        <v>0</v>
      </c>
      <c r="Q79" s="191"/>
      <c r="R79" s="188"/>
      <c r="S79" s="61">
        <v>0</v>
      </c>
      <c r="T79" s="190">
        <v>0</v>
      </c>
      <c r="U79" s="188"/>
    </row>
    <row r="80" spans="1:23" ht="15" customHeight="1">
      <c r="A80" s="60" t="s">
        <v>127</v>
      </c>
      <c r="B80" s="189" t="s">
        <v>128</v>
      </c>
      <c r="C80" s="188"/>
      <c r="D80" s="190">
        <v>71642490</v>
      </c>
      <c r="E80" s="188"/>
      <c r="F80" s="61">
        <v>0</v>
      </c>
      <c r="G80" s="61">
        <v>71642490</v>
      </c>
      <c r="H80" s="190">
        <v>0</v>
      </c>
      <c r="I80" s="188"/>
      <c r="J80" s="190">
        <v>0</v>
      </c>
      <c r="K80" s="188"/>
      <c r="L80" s="61">
        <v>71642490</v>
      </c>
      <c r="M80" s="61">
        <v>71642490</v>
      </c>
      <c r="N80" s="61">
        <v>0</v>
      </c>
      <c r="O80" s="61">
        <v>71642490</v>
      </c>
      <c r="P80" s="190">
        <v>0</v>
      </c>
      <c r="Q80" s="191"/>
      <c r="R80" s="188"/>
      <c r="S80" s="61">
        <v>0</v>
      </c>
      <c r="T80" s="190">
        <v>71642490</v>
      </c>
      <c r="U80" s="188"/>
    </row>
    <row r="81" spans="1:21" ht="15" customHeight="1">
      <c r="A81" s="60" t="s">
        <v>129</v>
      </c>
      <c r="B81" s="189" t="s">
        <v>209</v>
      </c>
      <c r="C81" s="188"/>
      <c r="D81" s="190">
        <v>72212939</v>
      </c>
      <c r="E81" s="188"/>
      <c r="F81" s="61">
        <v>14442587</v>
      </c>
      <c r="G81" s="61">
        <v>57770352</v>
      </c>
      <c r="H81" s="190">
        <v>28885175</v>
      </c>
      <c r="I81" s="188"/>
      <c r="J81" s="190">
        <v>0</v>
      </c>
      <c r="K81" s="188"/>
      <c r="L81" s="61">
        <v>28885177</v>
      </c>
      <c r="M81" s="61">
        <v>72212939</v>
      </c>
      <c r="N81" s="61">
        <v>14442587</v>
      </c>
      <c r="O81" s="61">
        <v>57770352</v>
      </c>
      <c r="P81" s="190">
        <v>28885175</v>
      </c>
      <c r="Q81" s="191"/>
      <c r="R81" s="188"/>
      <c r="S81" s="61">
        <v>0</v>
      </c>
      <c r="T81" s="190">
        <v>28885177</v>
      </c>
      <c r="U81" s="188"/>
    </row>
    <row r="82" spans="1:21" ht="15" customHeight="1">
      <c r="A82" s="62"/>
      <c r="B82" s="194" t="s">
        <v>210</v>
      </c>
      <c r="C82" s="188"/>
      <c r="D82" s="193">
        <v>0</v>
      </c>
      <c r="E82" s="188"/>
      <c r="F82" s="63">
        <v>0</v>
      </c>
      <c r="G82" s="63">
        <v>0</v>
      </c>
      <c r="H82" s="193">
        <v>0</v>
      </c>
      <c r="I82" s="188"/>
      <c r="J82" s="193">
        <v>0</v>
      </c>
      <c r="K82" s="188"/>
      <c r="L82" s="63">
        <v>0</v>
      </c>
      <c r="M82" s="63">
        <v>0</v>
      </c>
      <c r="N82" s="63">
        <v>0</v>
      </c>
      <c r="O82" s="63">
        <v>0</v>
      </c>
      <c r="P82" s="193">
        <v>0</v>
      </c>
      <c r="Q82" s="191"/>
      <c r="R82" s="188"/>
      <c r="S82" s="63">
        <v>0</v>
      </c>
      <c r="T82" s="193">
        <v>0</v>
      </c>
      <c r="U82" s="188"/>
    </row>
    <row r="83" spans="1:21" ht="15" customHeight="1">
      <c r="A83" s="62"/>
      <c r="B83" s="194" t="s">
        <v>211</v>
      </c>
      <c r="C83" s="188"/>
      <c r="D83" s="193">
        <v>0</v>
      </c>
      <c r="E83" s="188"/>
      <c r="F83" s="63">
        <v>0</v>
      </c>
      <c r="G83" s="63">
        <v>0</v>
      </c>
      <c r="H83" s="193">
        <v>0</v>
      </c>
      <c r="I83" s="188"/>
      <c r="J83" s="193">
        <v>0</v>
      </c>
      <c r="K83" s="188"/>
      <c r="L83" s="63">
        <v>0</v>
      </c>
      <c r="M83" s="63">
        <v>0</v>
      </c>
      <c r="N83" s="63">
        <v>0</v>
      </c>
      <c r="O83" s="63">
        <v>0</v>
      </c>
      <c r="P83" s="193">
        <v>0</v>
      </c>
      <c r="Q83" s="191"/>
      <c r="R83" s="188"/>
      <c r="S83" s="63">
        <v>0</v>
      </c>
      <c r="T83" s="193">
        <v>0</v>
      </c>
      <c r="U83" s="188"/>
    </row>
    <row r="84" spans="1:21" ht="15" customHeight="1">
      <c r="A84" s="60" t="s">
        <v>130</v>
      </c>
      <c r="B84" s="189" t="s">
        <v>46</v>
      </c>
      <c r="C84" s="188"/>
      <c r="D84" s="190">
        <v>2760546500</v>
      </c>
      <c r="E84" s="188"/>
      <c r="F84" s="61">
        <v>552109300</v>
      </c>
      <c r="G84" s="61">
        <v>2208437200</v>
      </c>
      <c r="H84" s="190">
        <v>1554015400</v>
      </c>
      <c r="I84" s="188"/>
      <c r="J84" s="190">
        <v>0</v>
      </c>
      <c r="K84" s="188"/>
      <c r="L84" s="61">
        <v>654421800</v>
      </c>
      <c r="M84" s="61">
        <v>2760546500</v>
      </c>
      <c r="N84" s="61">
        <v>552109300</v>
      </c>
      <c r="O84" s="61">
        <v>2208437200</v>
      </c>
      <c r="P84" s="190">
        <v>1554015400</v>
      </c>
      <c r="Q84" s="191"/>
      <c r="R84" s="188"/>
      <c r="S84" s="61">
        <v>0</v>
      </c>
      <c r="T84" s="190">
        <v>654421800</v>
      </c>
      <c r="U84" s="188"/>
    </row>
    <row r="85" spans="1:21" ht="15" customHeight="1">
      <c r="A85" s="62"/>
      <c r="B85" s="194" t="s">
        <v>212</v>
      </c>
      <c r="C85" s="188"/>
      <c r="D85" s="193">
        <v>1023125000</v>
      </c>
      <c r="E85" s="188"/>
      <c r="F85" s="63">
        <v>204625000</v>
      </c>
      <c r="G85" s="63">
        <v>818500000</v>
      </c>
      <c r="H85" s="193">
        <v>511562500</v>
      </c>
      <c r="I85" s="188"/>
      <c r="J85" s="193">
        <v>0</v>
      </c>
      <c r="K85" s="188"/>
      <c r="L85" s="63">
        <v>306937500</v>
      </c>
      <c r="M85" s="63">
        <v>1023125000</v>
      </c>
      <c r="N85" s="63">
        <v>204625000</v>
      </c>
      <c r="O85" s="63">
        <v>818500000</v>
      </c>
      <c r="P85" s="193">
        <v>511562500</v>
      </c>
      <c r="Q85" s="191"/>
      <c r="R85" s="188"/>
      <c r="S85" s="63">
        <v>0</v>
      </c>
      <c r="T85" s="193">
        <v>306937500</v>
      </c>
      <c r="U85" s="188"/>
    </row>
    <row r="86" spans="1:21" ht="15" customHeight="1">
      <c r="A86" s="60" t="s">
        <v>131</v>
      </c>
      <c r="B86" s="189" t="s">
        <v>213</v>
      </c>
      <c r="C86" s="188"/>
      <c r="D86" s="190">
        <v>27000000</v>
      </c>
      <c r="E86" s="188"/>
      <c r="F86" s="61">
        <v>0</v>
      </c>
      <c r="G86" s="61">
        <v>27000000</v>
      </c>
      <c r="H86" s="190">
        <v>27000000</v>
      </c>
      <c r="I86" s="188"/>
      <c r="J86" s="190">
        <v>0</v>
      </c>
      <c r="K86" s="188"/>
      <c r="L86" s="61">
        <v>0</v>
      </c>
      <c r="M86" s="61">
        <v>27000000</v>
      </c>
      <c r="N86" s="61">
        <v>0</v>
      </c>
      <c r="O86" s="61">
        <v>27000000</v>
      </c>
      <c r="P86" s="190">
        <v>27000000</v>
      </c>
      <c r="Q86" s="191"/>
      <c r="R86" s="188"/>
      <c r="S86" s="61">
        <v>0</v>
      </c>
      <c r="T86" s="190">
        <v>0</v>
      </c>
      <c r="U86" s="188"/>
    </row>
    <row r="87" spans="1:21" ht="15" customHeight="1">
      <c r="A87" s="60" t="s">
        <v>16</v>
      </c>
      <c r="B87" s="189" t="s">
        <v>48</v>
      </c>
      <c r="C87" s="188"/>
      <c r="D87" s="190">
        <v>0</v>
      </c>
      <c r="E87" s="188"/>
      <c r="F87" s="61">
        <v>0</v>
      </c>
      <c r="G87" s="61">
        <v>0</v>
      </c>
      <c r="H87" s="190">
        <v>0</v>
      </c>
      <c r="I87" s="188"/>
      <c r="J87" s="190">
        <v>0</v>
      </c>
      <c r="K87" s="188"/>
      <c r="L87" s="61">
        <v>0</v>
      </c>
      <c r="M87" s="61">
        <v>0</v>
      </c>
      <c r="N87" s="61">
        <v>0</v>
      </c>
      <c r="O87" s="61">
        <v>0</v>
      </c>
      <c r="P87" s="190">
        <v>0</v>
      </c>
      <c r="Q87" s="191"/>
      <c r="R87" s="188"/>
      <c r="S87" s="61">
        <v>0</v>
      </c>
      <c r="T87" s="190">
        <v>0</v>
      </c>
      <c r="U87" s="188"/>
    </row>
    <row r="88" spans="1:21" ht="15" customHeight="1">
      <c r="A88" s="60" t="s">
        <v>41</v>
      </c>
      <c r="B88" s="189" t="s">
        <v>50</v>
      </c>
      <c r="C88" s="188"/>
      <c r="D88" s="190">
        <v>0</v>
      </c>
      <c r="E88" s="188"/>
      <c r="F88" s="61">
        <v>0</v>
      </c>
      <c r="G88" s="61">
        <v>0</v>
      </c>
      <c r="H88" s="190">
        <v>0</v>
      </c>
      <c r="I88" s="188"/>
      <c r="J88" s="190">
        <v>0</v>
      </c>
      <c r="K88" s="188"/>
      <c r="L88" s="61">
        <v>0</v>
      </c>
      <c r="M88" s="61">
        <v>0</v>
      </c>
      <c r="N88" s="61">
        <v>0</v>
      </c>
      <c r="O88" s="61">
        <v>0</v>
      </c>
      <c r="P88" s="190">
        <v>0</v>
      </c>
      <c r="Q88" s="191"/>
      <c r="R88" s="188"/>
      <c r="S88" s="61">
        <v>0</v>
      </c>
      <c r="T88" s="190">
        <v>0</v>
      </c>
      <c r="U88" s="188"/>
    </row>
    <row r="89" spans="1:21" ht="15" customHeight="1">
      <c r="A89" s="60" t="s">
        <v>43</v>
      </c>
      <c r="B89" s="189" t="s">
        <v>52</v>
      </c>
      <c r="C89" s="188"/>
      <c r="D89" s="190">
        <v>0</v>
      </c>
      <c r="E89" s="188"/>
      <c r="F89" s="61">
        <v>0</v>
      </c>
      <c r="G89" s="61">
        <v>0</v>
      </c>
      <c r="H89" s="190">
        <v>0</v>
      </c>
      <c r="I89" s="188"/>
      <c r="J89" s="190">
        <v>0</v>
      </c>
      <c r="K89" s="188"/>
      <c r="L89" s="61">
        <v>0</v>
      </c>
      <c r="M89" s="61">
        <v>0</v>
      </c>
      <c r="N89" s="61">
        <v>0</v>
      </c>
      <c r="O89" s="61">
        <v>0</v>
      </c>
      <c r="P89" s="190">
        <v>0</v>
      </c>
      <c r="Q89" s="191"/>
      <c r="R89" s="188"/>
      <c r="S89" s="61">
        <v>0</v>
      </c>
      <c r="T89" s="190">
        <v>0</v>
      </c>
      <c r="U89" s="188"/>
    </row>
    <row r="90" spans="1:21" ht="15" customHeight="1">
      <c r="A90" s="60" t="s">
        <v>44</v>
      </c>
      <c r="B90" s="189" t="s">
        <v>214</v>
      </c>
      <c r="C90" s="188"/>
      <c r="D90" s="190">
        <v>0</v>
      </c>
      <c r="E90" s="188"/>
      <c r="F90" s="61">
        <v>0</v>
      </c>
      <c r="G90" s="61">
        <v>0</v>
      </c>
      <c r="H90" s="190">
        <v>0</v>
      </c>
      <c r="I90" s="188"/>
      <c r="J90" s="190">
        <v>0</v>
      </c>
      <c r="K90" s="188"/>
      <c r="L90" s="61">
        <v>0</v>
      </c>
      <c r="M90" s="61">
        <v>0</v>
      </c>
      <c r="N90" s="61">
        <v>0</v>
      </c>
      <c r="O90" s="61">
        <v>0</v>
      </c>
      <c r="P90" s="190">
        <v>0</v>
      </c>
      <c r="Q90" s="191"/>
      <c r="R90" s="188"/>
      <c r="S90" s="61">
        <v>0</v>
      </c>
      <c r="T90" s="190">
        <v>0</v>
      </c>
      <c r="U90" s="188"/>
    </row>
    <row r="91" spans="1:21" ht="15" customHeight="1">
      <c r="A91" s="60" t="s">
        <v>45</v>
      </c>
      <c r="B91" s="189" t="s">
        <v>54</v>
      </c>
      <c r="C91" s="188"/>
      <c r="D91" s="190">
        <v>0</v>
      </c>
      <c r="E91" s="188"/>
      <c r="F91" s="61">
        <v>0</v>
      </c>
      <c r="G91" s="61">
        <v>0</v>
      </c>
      <c r="H91" s="190">
        <v>0</v>
      </c>
      <c r="I91" s="188"/>
      <c r="J91" s="190">
        <v>0</v>
      </c>
      <c r="K91" s="188"/>
      <c r="L91" s="61">
        <v>0</v>
      </c>
      <c r="M91" s="61">
        <v>0</v>
      </c>
      <c r="N91" s="61">
        <v>0</v>
      </c>
      <c r="O91" s="61">
        <v>0</v>
      </c>
      <c r="P91" s="190">
        <v>0</v>
      </c>
      <c r="Q91" s="191"/>
      <c r="R91" s="188"/>
      <c r="S91" s="61">
        <v>0</v>
      </c>
      <c r="T91" s="190">
        <v>0</v>
      </c>
      <c r="U91" s="188"/>
    </row>
    <row r="92" spans="1:21">
      <c r="A92" s="60" t="s">
        <v>47</v>
      </c>
      <c r="B92" s="189" t="s">
        <v>55</v>
      </c>
      <c r="C92" s="188"/>
      <c r="D92" s="190">
        <v>0</v>
      </c>
      <c r="E92" s="188"/>
      <c r="F92" s="61">
        <v>0</v>
      </c>
      <c r="G92" s="61">
        <v>0</v>
      </c>
      <c r="H92" s="190">
        <v>0</v>
      </c>
      <c r="I92" s="188"/>
      <c r="J92" s="190">
        <v>0</v>
      </c>
      <c r="K92" s="188"/>
      <c r="L92" s="61">
        <v>0</v>
      </c>
      <c r="M92" s="61">
        <v>0</v>
      </c>
      <c r="N92" s="61">
        <v>0</v>
      </c>
      <c r="O92" s="61">
        <v>0</v>
      </c>
      <c r="P92" s="190">
        <v>0</v>
      </c>
      <c r="Q92" s="191"/>
      <c r="R92" s="188"/>
      <c r="S92" s="61">
        <v>0</v>
      </c>
      <c r="T92" s="190">
        <v>0</v>
      </c>
      <c r="U92" s="188"/>
    </row>
    <row r="93" spans="1:21" ht="15" customHeight="1">
      <c r="A93" s="60" t="s">
        <v>17</v>
      </c>
      <c r="B93" s="189" t="s">
        <v>132</v>
      </c>
      <c r="C93" s="188"/>
      <c r="D93" s="190">
        <v>0</v>
      </c>
      <c r="E93" s="188"/>
      <c r="F93" s="61">
        <v>0</v>
      </c>
      <c r="G93" s="61">
        <v>0</v>
      </c>
      <c r="H93" s="190">
        <v>0</v>
      </c>
      <c r="I93" s="188"/>
      <c r="J93" s="190">
        <v>0</v>
      </c>
      <c r="K93" s="188"/>
      <c r="L93" s="61">
        <v>0</v>
      </c>
      <c r="M93" s="61">
        <v>0</v>
      </c>
      <c r="N93" s="61">
        <v>0</v>
      </c>
      <c r="O93" s="61">
        <v>0</v>
      </c>
      <c r="P93" s="190">
        <v>0</v>
      </c>
      <c r="Q93" s="191"/>
      <c r="R93" s="188"/>
      <c r="S93" s="61">
        <v>0</v>
      </c>
      <c r="T93" s="190">
        <v>0</v>
      </c>
      <c r="U93" s="188"/>
    </row>
    <row r="94" spans="1:21" ht="15" customHeight="1">
      <c r="A94" s="60" t="s">
        <v>49</v>
      </c>
      <c r="B94" s="189" t="s">
        <v>57</v>
      </c>
      <c r="C94" s="188"/>
      <c r="D94" s="190">
        <v>0</v>
      </c>
      <c r="E94" s="188"/>
      <c r="F94" s="61">
        <v>0</v>
      </c>
      <c r="G94" s="61">
        <v>0</v>
      </c>
      <c r="H94" s="190">
        <v>0</v>
      </c>
      <c r="I94" s="188"/>
      <c r="J94" s="190">
        <v>0</v>
      </c>
      <c r="K94" s="188"/>
      <c r="L94" s="61">
        <v>0</v>
      </c>
      <c r="M94" s="61">
        <v>0</v>
      </c>
      <c r="N94" s="61">
        <v>0</v>
      </c>
      <c r="O94" s="61">
        <v>0</v>
      </c>
      <c r="P94" s="190">
        <v>0</v>
      </c>
      <c r="Q94" s="191"/>
      <c r="R94" s="188"/>
      <c r="S94" s="61">
        <v>0</v>
      </c>
      <c r="T94" s="190">
        <v>0</v>
      </c>
      <c r="U94" s="188"/>
    </row>
    <row r="95" spans="1:21" ht="15" customHeight="1">
      <c r="A95" s="62"/>
      <c r="B95" s="194" t="s">
        <v>215</v>
      </c>
      <c r="C95" s="188"/>
      <c r="D95" s="193">
        <v>0</v>
      </c>
      <c r="E95" s="188"/>
      <c r="F95" s="63">
        <v>0</v>
      </c>
      <c r="G95" s="63">
        <v>0</v>
      </c>
      <c r="H95" s="193">
        <v>0</v>
      </c>
      <c r="I95" s="188"/>
      <c r="J95" s="193">
        <v>0</v>
      </c>
      <c r="K95" s="188"/>
      <c r="L95" s="63">
        <v>0</v>
      </c>
      <c r="M95" s="63">
        <v>0</v>
      </c>
      <c r="N95" s="63">
        <v>0</v>
      </c>
      <c r="O95" s="63">
        <v>0</v>
      </c>
      <c r="P95" s="193">
        <v>0</v>
      </c>
      <c r="Q95" s="191"/>
      <c r="R95" s="188"/>
      <c r="S95" s="63">
        <v>0</v>
      </c>
      <c r="T95" s="193">
        <v>0</v>
      </c>
      <c r="U95" s="188"/>
    </row>
    <row r="96" spans="1:21" ht="15" customHeight="1">
      <c r="A96" s="62"/>
      <c r="B96" s="194" t="s">
        <v>216</v>
      </c>
      <c r="C96" s="188"/>
      <c r="D96" s="193">
        <v>0</v>
      </c>
      <c r="E96" s="188"/>
      <c r="F96" s="63">
        <v>0</v>
      </c>
      <c r="G96" s="63">
        <v>0</v>
      </c>
      <c r="H96" s="193">
        <v>0</v>
      </c>
      <c r="I96" s="188"/>
      <c r="J96" s="193">
        <v>0</v>
      </c>
      <c r="K96" s="188"/>
      <c r="L96" s="63">
        <v>0</v>
      </c>
      <c r="M96" s="63">
        <v>0</v>
      </c>
      <c r="N96" s="63">
        <v>0</v>
      </c>
      <c r="O96" s="63">
        <v>0</v>
      </c>
      <c r="P96" s="193">
        <v>0</v>
      </c>
      <c r="Q96" s="191"/>
      <c r="R96" s="188"/>
      <c r="S96" s="63">
        <v>0</v>
      </c>
      <c r="T96" s="193">
        <v>0</v>
      </c>
      <c r="U96" s="188"/>
    </row>
    <row r="97" spans="1:21" ht="15" customHeight="1">
      <c r="A97" s="60" t="s">
        <v>51</v>
      </c>
      <c r="B97" s="189" t="s">
        <v>133</v>
      </c>
      <c r="C97" s="188"/>
      <c r="D97" s="190">
        <v>0</v>
      </c>
      <c r="E97" s="188"/>
      <c r="F97" s="61">
        <v>0</v>
      </c>
      <c r="G97" s="61">
        <v>0</v>
      </c>
      <c r="H97" s="190">
        <v>0</v>
      </c>
      <c r="I97" s="188"/>
      <c r="J97" s="190">
        <v>0</v>
      </c>
      <c r="K97" s="188"/>
      <c r="L97" s="61">
        <v>0</v>
      </c>
      <c r="M97" s="61">
        <v>0</v>
      </c>
      <c r="N97" s="61">
        <v>0</v>
      </c>
      <c r="O97" s="61">
        <v>0</v>
      </c>
      <c r="P97" s="190">
        <v>0</v>
      </c>
      <c r="Q97" s="191"/>
      <c r="R97" s="188"/>
      <c r="S97" s="61">
        <v>0</v>
      </c>
      <c r="T97" s="190">
        <v>0</v>
      </c>
      <c r="U97" s="188"/>
    </row>
    <row r="98" spans="1:21" ht="15" customHeight="1">
      <c r="A98" s="62"/>
      <c r="B98" s="194" t="s">
        <v>215</v>
      </c>
      <c r="C98" s="188"/>
      <c r="D98" s="193">
        <v>0</v>
      </c>
      <c r="E98" s="188"/>
      <c r="F98" s="63">
        <v>0</v>
      </c>
      <c r="G98" s="63">
        <v>0</v>
      </c>
      <c r="H98" s="193">
        <v>0</v>
      </c>
      <c r="I98" s="188"/>
      <c r="J98" s="193">
        <v>0</v>
      </c>
      <c r="K98" s="188"/>
      <c r="L98" s="63">
        <v>0</v>
      </c>
      <c r="M98" s="63">
        <v>0</v>
      </c>
      <c r="N98" s="63">
        <v>0</v>
      </c>
      <c r="O98" s="63">
        <v>0</v>
      </c>
      <c r="P98" s="193">
        <v>0</v>
      </c>
      <c r="Q98" s="191"/>
      <c r="R98" s="188"/>
      <c r="S98" s="63">
        <v>0</v>
      </c>
      <c r="T98" s="193">
        <v>0</v>
      </c>
      <c r="U98" s="188"/>
    </row>
    <row r="99" spans="1:21" ht="15" customHeight="1">
      <c r="A99" s="62"/>
      <c r="B99" s="194" t="s">
        <v>216</v>
      </c>
      <c r="C99" s="188"/>
      <c r="D99" s="193">
        <v>0</v>
      </c>
      <c r="E99" s="188"/>
      <c r="F99" s="63">
        <v>0</v>
      </c>
      <c r="G99" s="63">
        <v>0</v>
      </c>
      <c r="H99" s="193">
        <v>0</v>
      </c>
      <c r="I99" s="188"/>
      <c r="J99" s="193">
        <v>0</v>
      </c>
      <c r="K99" s="188"/>
      <c r="L99" s="63">
        <v>0</v>
      </c>
      <c r="M99" s="63">
        <v>0</v>
      </c>
      <c r="N99" s="63">
        <v>0</v>
      </c>
      <c r="O99" s="63">
        <v>0</v>
      </c>
      <c r="P99" s="193">
        <v>0</v>
      </c>
      <c r="Q99" s="191"/>
      <c r="R99" s="188"/>
      <c r="S99" s="63">
        <v>0</v>
      </c>
      <c r="T99" s="193">
        <v>0</v>
      </c>
      <c r="U99" s="188"/>
    </row>
    <row r="100" spans="1:21" ht="15" customHeight="1">
      <c r="A100" s="60" t="s">
        <v>53</v>
      </c>
      <c r="B100" s="189" t="s">
        <v>134</v>
      </c>
      <c r="C100" s="188"/>
      <c r="D100" s="190">
        <v>0</v>
      </c>
      <c r="E100" s="188"/>
      <c r="F100" s="61">
        <v>0</v>
      </c>
      <c r="G100" s="61">
        <v>0</v>
      </c>
      <c r="H100" s="190">
        <v>0</v>
      </c>
      <c r="I100" s="188"/>
      <c r="J100" s="190">
        <v>0</v>
      </c>
      <c r="K100" s="188"/>
      <c r="L100" s="61">
        <v>0</v>
      </c>
      <c r="M100" s="61">
        <v>0</v>
      </c>
      <c r="N100" s="61">
        <v>0</v>
      </c>
      <c r="O100" s="61">
        <v>0</v>
      </c>
      <c r="P100" s="190">
        <v>0</v>
      </c>
      <c r="Q100" s="191"/>
      <c r="R100" s="188"/>
      <c r="S100" s="61">
        <v>0</v>
      </c>
      <c r="T100" s="190">
        <v>0</v>
      </c>
      <c r="U100" s="188"/>
    </row>
    <row r="101" spans="1:21" ht="15" customHeight="1">
      <c r="A101" s="62"/>
      <c r="B101" s="194" t="s">
        <v>215</v>
      </c>
      <c r="C101" s="188"/>
      <c r="D101" s="193">
        <v>0</v>
      </c>
      <c r="E101" s="188"/>
      <c r="F101" s="63">
        <v>0</v>
      </c>
      <c r="G101" s="63">
        <v>0</v>
      </c>
      <c r="H101" s="193">
        <v>0</v>
      </c>
      <c r="I101" s="188"/>
      <c r="J101" s="193">
        <v>0</v>
      </c>
      <c r="K101" s="188"/>
      <c r="L101" s="63">
        <v>0</v>
      </c>
      <c r="M101" s="63">
        <v>0</v>
      </c>
      <c r="N101" s="63">
        <v>0</v>
      </c>
      <c r="O101" s="63">
        <v>0</v>
      </c>
      <c r="P101" s="193">
        <v>0</v>
      </c>
      <c r="Q101" s="191"/>
      <c r="R101" s="188"/>
      <c r="S101" s="63">
        <v>0</v>
      </c>
      <c r="T101" s="193">
        <v>0</v>
      </c>
      <c r="U101" s="188"/>
    </row>
    <row r="102" spans="1:21" ht="15" customHeight="1">
      <c r="A102" s="62"/>
      <c r="B102" s="194" t="s">
        <v>216</v>
      </c>
      <c r="C102" s="188"/>
      <c r="D102" s="193">
        <v>0</v>
      </c>
      <c r="E102" s="188"/>
      <c r="F102" s="63">
        <v>0</v>
      </c>
      <c r="G102" s="63">
        <v>0</v>
      </c>
      <c r="H102" s="193">
        <v>0</v>
      </c>
      <c r="I102" s="188"/>
      <c r="J102" s="193">
        <v>0</v>
      </c>
      <c r="K102" s="188"/>
      <c r="L102" s="63">
        <v>0</v>
      </c>
      <c r="M102" s="63">
        <v>0</v>
      </c>
      <c r="N102" s="63">
        <v>0</v>
      </c>
      <c r="O102" s="63">
        <v>0</v>
      </c>
      <c r="P102" s="193">
        <v>0</v>
      </c>
      <c r="Q102" s="191"/>
      <c r="R102" s="188"/>
      <c r="S102" s="63">
        <v>0</v>
      </c>
      <c r="T102" s="193">
        <v>0</v>
      </c>
      <c r="U102" s="188"/>
    </row>
    <row r="103" spans="1:21" ht="15" customHeight="1">
      <c r="A103" s="60" t="s">
        <v>56</v>
      </c>
      <c r="B103" s="189" t="s">
        <v>135</v>
      </c>
      <c r="C103" s="188"/>
      <c r="D103" s="190">
        <v>1027974327</v>
      </c>
      <c r="E103" s="188"/>
      <c r="F103" s="61">
        <v>405163001</v>
      </c>
      <c r="G103" s="61">
        <v>622811326</v>
      </c>
      <c r="H103" s="190">
        <v>497635734</v>
      </c>
      <c r="I103" s="188"/>
      <c r="J103" s="190">
        <v>0</v>
      </c>
      <c r="K103" s="188"/>
      <c r="L103" s="61">
        <v>125175592</v>
      </c>
      <c r="M103" s="61">
        <v>1027974327</v>
      </c>
      <c r="N103" s="61">
        <v>405163001</v>
      </c>
      <c r="O103" s="61">
        <v>622811326</v>
      </c>
      <c r="P103" s="190">
        <v>497635734</v>
      </c>
      <c r="Q103" s="191"/>
      <c r="R103" s="188"/>
      <c r="S103" s="61">
        <v>0</v>
      </c>
      <c r="T103" s="190">
        <v>125175592</v>
      </c>
      <c r="U103" s="188"/>
    </row>
    <row r="104" spans="1:21" ht="15" customHeight="1">
      <c r="A104" s="60" t="s">
        <v>58</v>
      </c>
      <c r="B104" s="189" t="s">
        <v>217</v>
      </c>
      <c r="C104" s="188"/>
      <c r="D104" s="190">
        <v>0</v>
      </c>
      <c r="E104" s="188"/>
      <c r="F104" s="61">
        <v>0</v>
      </c>
      <c r="G104" s="61">
        <v>0</v>
      </c>
      <c r="H104" s="190">
        <v>0</v>
      </c>
      <c r="I104" s="188"/>
      <c r="J104" s="190">
        <v>0</v>
      </c>
      <c r="K104" s="188"/>
      <c r="L104" s="61">
        <v>0</v>
      </c>
      <c r="M104" s="61">
        <v>0</v>
      </c>
      <c r="N104" s="61">
        <v>0</v>
      </c>
      <c r="O104" s="61">
        <v>0</v>
      </c>
      <c r="P104" s="190">
        <v>0</v>
      </c>
      <c r="Q104" s="191"/>
      <c r="R104" s="188"/>
      <c r="S104" s="61">
        <v>0</v>
      </c>
      <c r="T104" s="190">
        <v>0</v>
      </c>
      <c r="U104" s="188"/>
    </row>
    <row r="105" spans="1:21">
      <c r="A105" s="60" t="s">
        <v>59</v>
      </c>
      <c r="B105" s="189" t="s">
        <v>218</v>
      </c>
      <c r="C105" s="188"/>
      <c r="D105" s="190">
        <v>1004122001</v>
      </c>
      <c r="E105" s="188"/>
      <c r="F105" s="61">
        <v>405163001</v>
      </c>
      <c r="G105" s="61">
        <v>598959000</v>
      </c>
      <c r="H105" s="190">
        <v>495000000</v>
      </c>
      <c r="I105" s="188"/>
      <c r="J105" s="190">
        <v>0</v>
      </c>
      <c r="K105" s="188"/>
      <c r="L105" s="61">
        <v>103959000</v>
      </c>
      <c r="M105" s="61">
        <v>1004122001</v>
      </c>
      <c r="N105" s="61">
        <v>405163001</v>
      </c>
      <c r="O105" s="61">
        <v>598959000</v>
      </c>
      <c r="P105" s="190">
        <v>495000000</v>
      </c>
      <c r="Q105" s="191"/>
      <c r="R105" s="188"/>
      <c r="S105" s="61">
        <v>0</v>
      </c>
      <c r="T105" s="190">
        <v>103959000</v>
      </c>
      <c r="U105" s="188"/>
    </row>
    <row r="106" spans="1:21" ht="15" customHeight="1">
      <c r="A106" s="62"/>
      <c r="B106" s="194" t="s">
        <v>219</v>
      </c>
      <c r="C106" s="188"/>
      <c r="D106" s="193">
        <v>450000</v>
      </c>
      <c r="E106" s="188"/>
      <c r="F106" s="63">
        <v>450000</v>
      </c>
      <c r="G106" s="63">
        <v>0</v>
      </c>
      <c r="H106" s="193">
        <v>0</v>
      </c>
      <c r="I106" s="188"/>
      <c r="J106" s="193">
        <v>0</v>
      </c>
      <c r="K106" s="188"/>
      <c r="L106" s="63">
        <v>0</v>
      </c>
      <c r="M106" s="63">
        <v>450000</v>
      </c>
      <c r="N106" s="63">
        <v>450000</v>
      </c>
      <c r="O106" s="63">
        <v>0</v>
      </c>
      <c r="P106" s="193">
        <v>0</v>
      </c>
      <c r="Q106" s="191"/>
      <c r="R106" s="188"/>
      <c r="S106" s="63">
        <v>0</v>
      </c>
      <c r="T106" s="193">
        <v>0</v>
      </c>
      <c r="U106" s="188"/>
    </row>
    <row r="107" spans="1:21" ht="15" customHeight="1">
      <c r="A107" s="62"/>
      <c r="B107" s="194" t="s">
        <v>220</v>
      </c>
      <c r="C107" s="188"/>
      <c r="D107" s="193">
        <v>104793001</v>
      </c>
      <c r="E107" s="188"/>
      <c r="F107" s="63">
        <v>104713001</v>
      </c>
      <c r="G107" s="63">
        <v>80000</v>
      </c>
      <c r="H107" s="193">
        <v>0</v>
      </c>
      <c r="I107" s="188"/>
      <c r="J107" s="193">
        <v>0</v>
      </c>
      <c r="K107" s="188"/>
      <c r="L107" s="63">
        <v>80000</v>
      </c>
      <c r="M107" s="63">
        <v>104793001</v>
      </c>
      <c r="N107" s="63">
        <v>104713001</v>
      </c>
      <c r="O107" s="63">
        <v>80000</v>
      </c>
      <c r="P107" s="193">
        <v>0</v>
      </c>
      <c r="Q107" s="191"/>
      <c r="R107" s="188"/>
      <c r="S107" s="63">
        <v>0</v>
      </c>
      <c r="T107" s="193">
        <v>80000</v>
      </c>
      <c r="U107" s="188"/>
    </row>
    <row r="108" spans="1:21">
      <c r="A108" s="60" t="s">
        <v>136</v>
      </c>
      <c r="B108" s="189" t="s">
        <v>221</v>
      </c>
      <c r="C108" s="188"/>
      <c r="D108" s="190">
        <v>0</v>
      </c>
      <c r="E108" s="188"/>
      <c r="F108" s="61">
        <v>0</v>
      </c>
      <c r="G108" s="61">
        <v>0</v>
      </c>
      <c r="H108" s="190">
        <v>0</v>
      </c>
      <c r="I108" s="188"/>
      <c r="J108" s="190">
        <v>0</v>
      </c>
      <c r="K108" s="188"/>
      <c r="L108" s="61">
        <v>0</v>
      </c>
      <c r="M108" s="61">
        <v>0</v>
      </c>
      <c r="N108" s="61">
        <v>0</v>
      </c>
      <c r="O108" s="61">
        <v>0</v>
      </c>
      <c r="P108" s="190">
        <v>0</v>
      </c>
      <c r="Q108" s="191"/>
      <c r="R108" s="188"/>
      <c r="S108" s="61">
        <v>0</v>
      </c>
      <c r="T108" s="190">
        <v>0</v>
      </c>
      <c r="U108" s="188"/>
    </row>
    <row r="109" spans="1:21" ht="15" customHeight="1">
      <c r="A109" s="62"/>
      <c r="B109" s="194" t="s">
        <v>222</v>
      </c>
      <c r="C109" s="188"/>
      <c r="D109" s="193">
        <v>0</v>
      </c>
      <c r="E109" s="188"/>
      <c r="F109" s="63">
        <v>0</v>
      </c>
      <c r="G109" s="63">
        <v>0</v>
      </c>
      <c r="H109" s="193">
        <v>0</v>
      </c>
      <c r="I109" s="188"/>
      <c r="J109" s="193">
        <v>0</v>
      </c>
      <c r="K109" s="188"/>
      <c r="L109" s="63">
        <v>0</v>
      </c>
      <c r="M109" s="63">
        <v>0</v>
      </c>
      <c r="N109" s="63">
        <v>0</v>
      </c>
      <c r="O109" s="63">
        <v>0</v>
      </c>
      <c r="P109" s="193">
        <v>0</v>
      </c>
      <c r="Q109" s="191"/>
      <c r="R109" s="188"/>
      <c r="S109" s="63">
        <v>0</v>
      </c>
      <c r="T109" s="193">
        <v>0</v>
      </c>
      <c r="U109" s="188"/>
    </row>
    <row r="110" spans="1:21" ht="15" customHeight="1">
      <c r="A110" s="60" t="s">
        <v>137</v>
      </c>
      <c r="B110" s="189" t="s">
        <v>60</v>
      </c>
      <c r="C110" s="188"/>
      <c r="D110" s="190">
        <v>0</v>
      </c>
      <c r="E110" s="188"/>
      <c r="F110" s="61">
        <v>0</v>
      </c>
      <c r="G110" s="61">
        <v>0</v>
      </c>
      <c r="H110" s="190">
        <v>0</v>
      </c>
      <c r="I110" s="188"/>
      <c r="J110" s="190">
        <v>0</v>
      </c>
      <c r="K110" s="188"/>
      <c r="L110" s="61">
        <v>0</v>
      </c>
      <c r="M110" s="61">
        <v>0</v>
      </c>
      <c r="N110" s="61">
        <v>0</v>
      </c>
      <c r="O110" s="61">
        <v>0</v>
      </c>
      <c r="P110" s="190">
        <v>0</v>
      </c>
      <c r="Q110" s="191"/>
      <c r="R110" s="188"/>
      <c r="S110" s="61">
        <v>0</v>
      </c>
      <c r="T110" s="190">
        <v>0</v>
      </c>
      <c r="U110" s="188"/>
    </row>
    <row r="111" spans="1:21" ht="15" customHeight="1">
      <c r="A111" s="60" t="s">
        <v>138</v>
      </c>
      <c r="B111" s="189" t="s">
        <v>61</v>
      </c>
      <c r="C111" s="188"/>
      <c r="D111" s="190">
        <v>0</v>
      </c>
      <c r="E111" s="188"/>
      <c r="F111" s="61">
        <v>0</v>
      </c>
      <c r="G111" s="61">
        <v>0</v>
      </c>
      <c r="H111" s="190">
        <v>0</v>
      </c>
      <c r="I111" s="188"/>
      <c r="J111" s="190">
        <v>0</v>
      </c>
      <c r="K111" s="188"/>
      <c r="L111" s="61">
        <v>0</v>
      </c>
      <c r="M111" s="61">
        <v>0</v>
      </c>
      <c r="N111" s="61">
        <v>0</v>
      </c>
      <c r="O111" s="61">
        <v>0</v>
      </c>
      <c r="P111" s="190">
        <v>0</v>
      </c>
      <c r="Q111" s="191"/>
      <c r="R111" s="188"/>
      <c r="S111" s="61">
        <v>0</v>
      </c>
      <c r="T111" s="190">
        <v>0</v>
      </c>
      <c r="U111" s="188"/>
    </row>
    <row r="112" spans="1:21" ht="15" customHeight="1">
      <c r="A112" s="60" t="s">
        <v>139</v>
      </c>
      <c r="B112" s="189" t="s">
        <v>62</v>
      </c>
      <c r="C112" s="188"/>
      <c r="D112" s="190">
        <v>0</v>
      </c>
      <c r="E112" s="188"/>
      <c r="F112" s="61">
        <v>0</v>
      </c>
      <c r="G112" s="61">
        <v>0</v>
      </c>
      <c r="H112" s="190">
        <v>0</v>
      </c>
      <c r="I112" s="188"/>
      <c r="J112" s="190">
        <v>0</v>
      </c>
      <c r="K112" s="188"/>
      <c r="L112" s="61">
        <v>0</v>
      </c>
      <c r="M112" s="61">
        <v>0</v>
      </c>
      <c r="N112" s="61">
        <v>0</v>
      </c>
      <c r="O112" s="61">
        <v>0</v>
      </c>
      <c r="P112" s="190">
        <v>0</v>
      </c>
      <c r="Q112" s="191"/>
      <c r="R112" s="188"/>
      <c r="S112" s="61">
        <v>0</v>
      </c>
      <c r="T112" s="190">
        <v>0</v>
      </c>
      <c r="U112" s="188"/>
    </row>
    <row r="113" spans="1:21" ht="15" customHeight="1">
      <c r="A113" s="60" t="s">
        <v>140</v>
      </c>
      <c r="B113" s="189" t="s">
        <v>63</v>
      </c>
      <c r="C113" s="188"/>
      <c r="D113" s="190">
        <v>0</v>
      </c>
      <c r="E113" s="188"/>
      <c r="F113" s="61">
        <v>0</v>
      </c>
      <c r="G113" s="61">
        <v>0</v>
      </c>
      <c r="H113" s="190">
        <v>0</v>
      </c>
      <c r="I113" s="188"/>
      <c r="J113" s="190">
        <v>0</v>
      </c>
      <c r="K113" s="188"/>
      <c r="L113" s="61">
        <v>0</v>
      </c>
      <c r="M113" s="61">
        <v>0</v>
      </c>
      <c r="N113" s="61">
        <v>0</v>
      </c>
      <c r="O113" s="61">
        <v>0</v>
      </c>
      <c r="P113" s="190">
        <v>0</v>
      </c>
      <c r="Q113" s="191"/>
      <c r="R113" s="188"/>
      <c r="S113" s="61">
        <v>0</v>
      </c>
      <c r="T113" s="190">
        <v>0</v>
      </c>
      <c r="U113" s="188"/>
    </row>
    <row r="114" spans="1:21">
      <c r="A114" s="60" t="s">
        <v>141</v>
      </c>
      <c r="B114" s="189" t="s">
        <v>64</v>
      </c>
      <c r="C114" s="188"/>
      <c r="D114" s="190">
        <v>23852326</v>
      </c>
      <c r="E114" s="188"/>
      <c r="F114" s="61">
        <v>0</v>
      </c>
      <c r="G114" s="61">
        <v>23852326</v>
      </c>
      <c r="H114" s="190">
        <v>2635734</v>
      </c>
      <c r="I114" s="188"/>
      <c r="J114" s="190">
        <v>0</v>
      </c>
      <c r="K114" s="188"/>
      <c r="L114" s="61">
        <v>21216592</v>
      </c>
      <c r="M114" s="61">
        <v>23852326</v>
      </c>
      <c r="N114" s="61">
        <v>0</v>
      </c>
      <c r="O114" s="61">
        <v>23852326</v>
      </c>
      <c r="P114" s="190">
        <v>2635734</v>
      </c>
      <c r="Q114" s="191"/>
      <c r="R114" s="188"/>
      <c r="S114" s="61">
        <v>0</v>
      </c>
      <c r="T114" s="190">
        <v>21216592</v>
      </c>
      <c r="U114" s="188"/>
    </row>
    <row r="115" spans="1:21" ht="15" customHeight="1">
      <c r="A115" s="62"/>
      <c r="B115" s="194" t="s">
        <v>223</v>
      </c>
      <c r="C115" s="188"/>
      <c r="D115" s="193">
        <v>0</v>
      </c>
      <c r="E115" s="188"/>
      <c r="F115" s="63">
        <v>0</v>
      </c>
      <c r="G115" s="63">
        <v>0</v>
      </c>
      <c r="H115" s="193">
        <v>0</v>
      </c>
      <c r="I115" s="188"/>
      <c r="J115" s="193">
        <v>0</v>
      </c>
      <c r="K115" s="188"/>
      <c r="L115" s="63">
        <v>0</v>
      </c>
      <c r="M115" s="63">
        <v>0</v>
      </c>
      <c r="N115" s="63">
        <v>0</v>
      </c>
      <c r="O115" s="63">
        <v>0</v>
      </c>
      <c r="P115" s="193">
        <v>0</v>
      </c>
      <c r="Q115" s="191"/>
      <c r="R115" s="188"/>
      <c r="S115" s="63">
        <v>0</v>
      </c>
      <c r="T115" s="193">
        <v>0</v>
      </c>
      <c r="U115" s="188"/>
    </row>
    <row r="116" spans="1:21" ht="15" customHeight="1">
      <c r="A116" s="60" t="s">
        <v>18</v>
      </c>
      <c r="B116" s="189" t="s">
        <v>224</v>
      </c>
      <c r="C116" s="188"/>
      <c r="D116" s="190">
        <v>118048000</v>
      </c>
      <c r="E116" s="188"/>
      <c r="F116" s="61">
        <v>0</v>
      </c>
      <c r="G116" s="61">
        <v>118048000</v>
      </c>
      <c r="H116" s="190">
        <v>0</v>
      </c>
      <c r="I116" s="188"/>
      <c r="J116" s="190">
        <v>0</v>
      </c>
      <c r="K116" s="188"/>
      <c r="L116" s="61">
        <v>118048000</v>
      </c>
      <c r="M116" s="61">
        <v>118048000</v>
      </c>
      <c r="N116" s="61">
        <v>0</v>
      </c>
      <c r="O116" s="61">
        <v>118048000</v>
      </c>
      <c r="P116" s="190">
        <v>0</v>
      </c>
      <c r="Q116" s="191"/>
      <c r="R116" s="188"/>
      <c r="S116" s="61">
        <v>0</v>
      </c>
      <c r="T116" s="190">
        <v>118048000</v>
      </c>
      <c r="U116" s="188"/>
    </row>
    <row r="117" spans="1:21" ht="15" customHeight="1">
      <c r="A117" s="62"/>
      <c r="B117" s="194" t="s">
        <v>225</v>
      </c>
      <c r="C117" s="188"/>
      <c r="D117" s="193">
        <v>0</v>
      </c>
      <c r="E117" s="188"/>
      <c r="F117" s="63">
        <v>0</v>
      </c>
      <c r="G117" s="63">
        <v>0</v>
      </c>
      <c r="H117" s="193">
        <v>0</v>
      </c>
      <c r="I117" s="188"/>
      <c r="J117" s="193">
        <v>0</v>
      </c>
      <c r="K117" s="188"/>
      <c r="L117" s="63">
        <v>0</v>
      </c>
      <c r="M117" s="63">
        <v>0</v>
      </c>
      <c r="N117" s="63">
        <v>0</v>
      </c>
      <c r="O117" s="63">
        <v>0</v>
      </c>
      <c r="P117" s="193">
        <v>0</v>
      </c>
      <c r="Q117" s="191"/>
      <c r="R117" s="188"/>
      <c r="S117" s="63">
        <v>0</v>
      </c>
      <c r="T117" s="193">
        <v>0</v>
      </c>
      <c r="U117" s="188"/>
    </row>
    <row r="118" spans="1:21" ht="15" customHeight="1">
      <c r="A118" s="60" t="s">
        <v>65</v>
      </c>
      <c r="B118" s="189" t="s">
        <v>66</v>
      </c>
      <c r="C118" s="188"/>
      <c r="D118" s="190">
        <v>0</v>
      </c>
      <c r="E118" s="188"/>
      <c r="F118" s="61">
        <v>0</v>
      </c>
      <c r="G118" s="61">
        <v>0</v>
      </c>
      <c r="H118" s="190">
        <v>0</v>
      </c>
      <c r="I118" s="188"/>
      <c r="J118" s="190">
        <v>0</v>
      </c>
      <c r="K118" s="188"/>
      <c r="L118" s="61">
        <v>0</v>
      </c>
      <c r="M118" s="61">
        <v>0</v>
      </c>
      <c r="N118" s="61">
        <v>0</v>
      </c>
      <c r="O118" s="61">
        <v>0</v>
      </c>
      <c r="P118" s="190">
        <v>0</v>
      </c>
      <c r="Q118" s="191"/>
      <c r="R118" s="188"/>
      <c r="S118" s="61">
        <v>0</v>
      </c>
      <c r="T118" s="190">
        <v>0</v>
      </c>
      <c r="U118" s="188"/>
    </row>
    <row r="119" spans="1:21" ht="15" customHeight="1">
      <c r="A119" s="62"/>
      <c r="B119" s="194" t="s">
        <v>226</v>
      </c>
      <c r="C119" s="188"/>
      <c r="D119" s="193">
        <v>0</v>
      </c>
      <c r="E119" s="188"/>
      <c r="F119" s="63">
        <v>0</v>
      </c>
      <c r="G119" s="63">
        <v>0</v>
      </c>
      <c r="H119" s="193">
        <v>0</v>
      </c>
      <c r="I119" s="188"/>
      <c r="J119" s="193">
        <v>0</v>
      </c>
      <c r="K119" s="188"/>
      <c r="L119" s="63">
        <v>0</v>
      </c>
      <c r="M119" s="63">
        <v>0</v>
      </c>
      <c r="N119" s="63">
        <v>0</v>
      </c>
      <c r="O119" s="63">
        <v>0</v>
      </c>
      <c r="P119" s="193">
        <v>0</v>
      </c>
      <c r="Q119" s="191"/>
      <c r="R119" s="188"/>
      <c r="S119" s="63">
        <v>0</v>
      </c>
      <c r="T119" s="193">
        <v>0</v>
      </c>
      <c r="U119" s="188"/>
    </row>
    <row r="120" spans="1:21" ht="15" customHeight="1">
      <c r="A120" s="62"/>
      <c r="B120" s="194" t="s">
        <v>227</v>
      </c>
      <c r="C120" s="188"/>
      <c r="D120" s="193">
        <v>0</v>
      </c>
      <c r="E120" s="188"/>
      <c r="F120" s="63">
        <v>0</v>
      </c>
      <c r="G120" s="63">
        <v>0</v>
      </c>
      <c r="H120" s="193">
        <v>0</v>
      </c>
      <c r="I120" s="188"/>
      <c r="J120" s="193">
        <v>0</v>
      </c>
      <c r="K120" s="188"/>
      <c r="L120" s="63">
        <v>0</v>
      </c>
      <c r="M120" s="63">
        <v>0</v>
      </c>
      <c r="N120" s="63">
        <v>0</v>
      </c>
      <c r="O120" s="63">
        <v>0</v>
      </c>
      <c r="P120" s="193">
        <v>0</v>
      </c>
      <c r="Q120" s="191"/>
      <c r="R120" s="188"/>
      <c r="S120" s="63">
        <v>0</v>
      </c>
      <c r="T120" s="193">
        <v>0</v>
      </c>
      <c r="U120" s="188"/>
    </row>
    <row r="121" spans="1:21" ht="15" customHeight="1">
      <c r="A121" s="60" t="s">
        <v>142</v>
      </c>
      <c r="B121" s="189" t="s">
        <v>67</v>
      </c>
      <c r="C121" s="188"/>
      <c r="D121" s="190">
        <v>0</v>
      </c>
      <c r="E121" s="188"/>
      <c r="F121" s="61">
        <v>0</v>
      </c>
      <c r="G121" s="61">
        <v>0</v>
      </c>
      <c r="H121" s="190">
        <v>0</v>
      </c>
      <c r="I121" s="188"/>
      <c r="J121" s="190">
        <v>0</v>
      </c>
      <c r="K121" s="188"/>
      <c r="L121" s="61">
        <v>0</v>
      </c>
      <c r="M121" s="61">
        <v>0</v>
      </c>
      <c r="N121" s="61">
        <v>0</v>
      </c>
      <c r="O121" s="61">
        <v>0</v>
      </c>
      <c r="P121" s="190">
        <v>0</v>
      </c>
      <c r="Q121" s="191"/>
      <c r="R121" s="188"/>
      <c r="S121" s="61">
        <v>0</v>
      </c>
      <c r="T121" s="190">
        <v>0</v>
      </c>
      <c r="U121" s="188"/>
    </row>
    <row r="122" spans="1:21">
      <c r="A122" s="60" t="s">
        <v>143</v>
      </c>
      <c r="B122" s="189" t="s">
        <v>68</v>
      </c>
      <c r="C122" s="188"/>
      <c r="D122" s="190">
        <v>0</v>
      </c>
      <c r="E122" s="188"/>
      <c r="F122" s="61">
        <v>0</v>
      </c>
      <c r="G122" s="61">
        <v>0</v>
      </c>
      <c r="H122" s="190">
        <v>0</v>
      </c>
      <c r="I122" s="188"/>
      <c r="J122" s="190">
        <v>0</v>
      </c>
      <c r="K122" s="188"/>
      <c r="L122" s="61">
        <v>0</v>
      </c>
      <c r="M122" s="61">
        <v>0</v>
      </c>
      <c r="N122" s="61">
        <v>0</v>
      </c>
      <c r="O122" s="61">
        <v>0</v>
      </c>
      <c r="P122" s="190">
        <v>0</v>
      </c>
      <c r="Q122" s="191"/>
      <c r="R122" s="188"/>
      <c r="S122" s="61">
        <v>0</v>
      </c>
      <c r="T122" s="190">
        <v>0</v>
      </c>
      <c r="U122" s="188"/>
    </row>
    <row r="123" spans="1:21" ht="15" customHeight="1">
      <c r="A123" s="60" t="s">
        <v>144</v>
      </c>
      <c r="B123" s="189" t="s">
        <v>69</v>
      </c>
      <c r="C123" s="188"/>
      <c r="D123" s="190">
        <v>0</v>
      </c>
      <c r="E123" s="188"/>
      <c r="F123" s="61">
        <v>0</v>
      </c>
      <c r="G123" s="61">
        <v>0</v>
      </c>
      <c r="H123" s="190">
        <v>0</v>
      </c>
      <c r="I123" s="188"/>
      <c r="J123" s="190">
        <v>0</v>
      </c>
      <c r="K123" s="188"/>
      <c r="L123" s="61">
        <v>0</v>
      </c>
      <c r="M123" s="61">
        <v>0</v>
      </c>
      <c r="N123" s="61">
        <v>0</v>
      </c>
      <c r="O123" s="61">
        <v>0</v>
      </c>
      <c r="P123" s="190">
        <v>0</v>
      </c>
      <c r="Q123" s="191"/>
      <c r="R123" s="188"/>
      <c r="S123" s="61">
        <v>0</v>
      </c>
      <c r="T123" s="190">
        <v>0</v>
      </c>
      <c r="U123" s="188"/>
    </row>
    <row r="124" spans="1:21" ht="15" customHeight="1">
      <c r="A124" s="60" t="s">
        <v>145</v>
      </c>
      <c r="B124" s="189" t="s">
        <v>70</v>
      </c>
      <c r="C124" s="188"/>
      <c r="D124" s="190">
        <v>0</v>
      </c>
      <c r="E124" s="188"/>
      <c r="F124" s="61">
        <v>0</v>
      </c>
      <c r="G124" s="61">
        <v>0</v>
      </c>
      <c r="H124" s="190">
        <v>0</v>
      </c>
      <c r="I124" s="188"/>
      <c r="J124" s="190">
        <v>0</v>
      </c>
      <c r="K124" s="188"/>
      <c r="L124" s="61">
        <v>0</v>
      </c>
      <c r="M124" s="61">
        <v>0</v>
      </c>
      <c r="N124" s="61">
        <v>0</v>
      </c>
      <c r="O124" s="61">
        <v>0</v>
      </c>
      <c r="P124" s="190">
        <v>0</v>
      </c>
      <c r="Q124" s="191"/>
      <c r="R124" s="188"/>
      <c r="S124" s="61">
        <v>0</v>
      </c>
      <c r="T124" s="190">
        <v>0</v>
      </c>
      <c r="U124" s="188"/>
    </row>
    <row r="125" spans="1:21" ht="15" customHeight="1">
      <c r="A125" s="62"/>
      <c r="B125" s="194" t="s">
        <v>228</v>
      </c>
      <c r="C125" s="188"/>
      <c r="D125" s="193">
        <v>0</v>
      </c>
      <c r="E125" s="188"/>
      <c r="F125" s="63">
        <v>0</v>
      </c>
      <c r="G125" s="63">
        <v>0</v>
      </c>
      <c r="H125" s="193">
        <v>0</v>
      </c>
      <c r="I125" s="188"/>
      <c r="J125" s="193">
        <v>0</v>
      </c>
      <c r="K125" s="188"/>
      <c r="L125" s="63">
        <v>0</v>
      </c>
      <c r="M125" s="63">
        <v>0</v>
      </c>
      <c r="N125" s="63">
        <v>0</v>
      </c>
      <c r="O125" s="63">
        <v>0</v>
      </c>
      <c r="P125" s="193">
        <v>0</v>
      </c>
      <c r="Q125" s="191"/>
      <c r="R125" s="188"/>
      <c r="S125" s="63">
        <v>0</v>
      </c>
      <c r="T125" s="193">
        <v>0</v>
      </c>
      <c r="U125" s="188"/>
    </row>
    <row r="126" spans="1:21" ht="15" customHeight="1">
      <c r="A126" s="62"/>
      <c r="B126" s="194" t="s">
        <v>229</v>
      </c>
      <c r="C126" s="188"/>
      <c r="D126" s="193">
        <v>0</v>
      </c>
      <c r="E126" s="188"/>
      <c r="F126" s="63">
        <v>0</v>
      </c>
      <c r="G126" s="63">
        <v>0</v>
      </c>
      <c r="H126" s="193">
        <v>0</v>
      </c>
      <c r="I126" s="188"/>
      <c r="J126" s="193">
        <v>0</v>
      </c>
      <c r="K126" s="188"/>
      <c r="L126" s="63">
        <v>0</v>
      </c>
      <c r="M126" s="63">
        <v>0</v>
      </c>
      <c r="N126" s="63">
        <v>0</v>
      </c>
      <c r="O126" s="63">
        <v>0</v>
      </c>
      <c r="P126" s="193">
        <v>0</v>
      </c>
      <c r="Q126" s="191"/>
      <c r="R126" s="188"/>
      <c r="S126" s="63">
        <v>0</v>
      </c>
      <c r="T126" s="193">
        <v>0</v>
      </c>
      <c r="U126" s="188"/>
    </row>
    <row r="127" spans="1:21" ht="15" customHeight="1">
      <c r="A127" s="60" t="s">
        <v>146</v>
      </c>
      <c r="B127" s="189" t="s">
        <v>71</v>
      </c>
      <c r="C127" s="188"/>
      <c r="D127" s="190">
        <v>0</v>
      </c>
      <c r="E127" s="188"/>
      <c r="F127" s="61">
        <v>0</v>
      </c>
      <c r="G127" s="61">
        <v>0</v>
      </c>
      <c r="H127" s="190">
        <v>0</v>
      </c>
      <c r="I127" s="188"/>
      <c r="J127" s="190">
        <v>0</v>
      </c>
      <c r="K127" s="188"/>
      <c r="L127" s="61">
        <v>0</v>
      </c>
      <c r="M127" s="61">
        <v>0</v>
      </c>
      <c r="N127" s="61">
        <v>0</v>
      </c>
      <c r="O127" s="61">
        <v>0</v>
      </c>
      <c r="P127" s="190">
        <v>0</v>
      </c>
      <c r="Q127" s="191"/>
      <c r="R127" s="188"/>
      <c r="S127" s="61">
        <v>0</v>
      </c>
      <c r="T127" s="190">
        <v>0</v>
      </c>
      <c r="U127" s="188"/>
    </row>
    <row r="128" spans="1:21">
      <c r="A128" s="58" t="s">
        <v>1</v>
      </c>
      <c r="B128" s="192" t="s">
        <v>72</v>
      </c>
      <c r="C128" s="188"/>
      <c r="D128" s="187">
        <v>0</v>
      </c>
      <c r="E128" s="188"/>
      <c r="F128" s="59">
        <v>0</v>
      </c>
      <c r="G128" s="59">
        <v>0</v>
      </c>
      <c r="H128" s="187">
        <v>0</v>
      </c>
      <c r="I128" s="188"/>
      <c r="J128" s="187">
        <v>0</v>
      </c>
      <c r="K128" s="188"/>
      <c r="L128" s="59">
        <v>0</v>
      </c>
      <c r="M128" s="59">
        <v>0</v>
      </c>
      <c r="N128" s="59">
        <v>0</v>
      </c>
      <c r="O128" s="59">
        <v>0</v>
      </c>
      <c r="P128" s="187">
        <v>0</v>
      </c>
      <c r="Q128" s="191"/>
      <c r="R128" s="188"/>
      <c r="S128" s="59">
        <v>0</v>
      </c>
      <c r="T128" s="187">
        <v>0</v>
      </c>
      <c r="U128" s="188"/>
    </row>
    <row r="129" spans="1:21" ht="15" customHeight="1">
      <c r="A129" s="60" t="s">
        <v>10</v>
      </c>
      <c r="B129" s="189" t="s">
        <v>73</v>
      </c>
      <c r="C129" s="188"/>
      <c r="D129" s="190">
        <v>0</v>
      </c>
      <c r="E129" s="188"/>
      <c r="F129" s="61">
        <v>0</v>
      </c>
      <c r="G129" s="61">
        <v>0</v>
      </c>
      <c r="H129" s="190">
        <v>0</v>
      </c>
      <c r="I129" s="188"/>
      <c r="J129" s="190">
        <v>0</v>
      </c>
      <c r="K129" s="188"/>
      <c r="L129" s="61">
        <v>0</v>
      </c>
      <c r="M129" s="61">
        <v>0</v>
      </c>
      <c r="N129" s="61">
        <v>0</v>
      </c>
      <c r="O129" s="61">
        <v>0</v>
      </c>
      <c r="P129" s="190">
        <v>0</v>
      </c>
      <c r="Q129" s="191"/>
      <c r="R129" s="188"/>
      <c r="S129" s="61">
        <v>0</v>
      </c>
      <c r="T129" s="190">
        <v>0</v>
      </c>
      <c r="U129" s="188"/>
    </row>
    <row r="130" spans="1:21">
      <c r="A130" s="60" t="s">
        <v>20</v>
      </c>
      <c r="B130" s="189" t="s">
        <v>26</v>
      </c>
      <c r="C130" s="188"/>
      <c r="D130" s="190">
        <v>0</v>
      </c>
      <c r="E130" s="188"/>
      <c r="F130" s="61">
        <v>0</v>
      </c>
      <c r="G130" s="61">
        <v>0</v>
      </c>
      <c r="H130" s="190">
        <v>0</v>
      </c>
      <c r="I130" s="188"/>
      <c r="J130" s="190">
        <v>0</v>
      </c>
      <c r="K130" s="188"/>
      <c r="L130" s="61">
        <v>0</v>
      </c>
      <c r="M130" s="61">
        <v>0</v>
      </c>
      <c r="N130" s="61">
        <v>0</v>
      </c>
      <c r="O130" s="61">
        <v>0</v>
      </c>
      <c r="P130" s="190">
        <v>0</v>
      </c>
      <c r="Q130" s="191"/>
      <c r="R130" s="188"/>
      <c r="S130" s="61">
        <v>0</v>
      </c>
      <c r="T130" s="190">
        <v>0</v>
      </c>
      <c r="U130" s="188"/>
    </row>
    <row r="131" spans="1:21" ht="15" customHeight="1">
      <c r="A131" s="60" t="s">
        <v>22</v>
      </c>
      <c r="B131" s="189" t="s">
        <v>52</v>
      </c>
      <c r="C131" s="188"/>
      <c r="D131" s="190">
        <v>0</v>
      </c>
      <c r="E131" s="188"/>
      <c r="F131" s="61">
        <v>0</v>
      </c>
      <c r="G131" s="61">
        <v>0</v>
      </c>
      <c r="H131" s="190">
        <v>0</v>
      </c>
      <c r="I131" s="188"/>
      <c r="J131" s="190">
        <v>0</v>
      </c>
      <c r="K131" s="188"/>
      <c r="L131" s="61">
        <v>0</v>
      </c>
      <c r="M131" s="61">
        <v>0</v>
      </c>
      <c r="N131" s="61">
        <v>0</v>
      </c>
      <c r="O131" s="61">
        <v>0</v>
      </c>
      <c r="P131" s="190">
        <v>0</v>
      </c>
      <c r="Q131" s="191"/>
      <c r="R131" s="188"/>
      <c r="S131" s="61">
        <v>0</v>
      </c>
      <c r="T131" s="190">
        <v>0</v>
      </c>
      <c r="U131" s="188"/>
    </row>
    <row r="132" spans="1:21" ht="15" customHeight="1">
      <c r="A132" s="60" t="s">
        <v>24</v>
      </c>
      <c r="B132" s="189" t="s">
        <v>83</v>
      </c>
      <c r="C132" s="188"/>
      <c r="D132" s="190">
        <v>0</v>
      </c>
      <c r="E132" s="188"/>
      <c r="F132" s="61">
        <v>0</v>
      </c>
      <c r="G132" s="61">
        <v>0</v>
      </c>
      <c r="H132" s="190">
        <v>0</v>
      </c>
      <c r="I132" s="188"/>
      <c r="J132" s="190">
        <v>0</v>
      </c>
      <c r="K132" s="188"/>
      <c r="L132" s="61">
        <v>0</v>
      </c>
      <c r="M132" s="61">
        <v>0</v>
      </c>
      <c r="N132" s="61">
        <v>0</v>
      </c>
      <c r="O132" s="61">
        <v>0</v>
      </c>
      <c r="P132" s="190">
        <v>0</v>
      </c>
      <c r="Q132" s="191"/>
      <c r="R132" s="188"/>
      <c r="S132" s="61">
        <v>0</v>
      </c>
      <c r="T132" s="190">
        <v>0</v>
      </c>
      <c r="U132" s="188"/>
    </row>
    <row r="133" spans="1:21" ht="15" customHeight="1">
      <c r="A133" s="60" t="s">
        <v>25</v>
      </c>
      <c r="B133" s="189" t="s">
        <v>74</v>
      </c>
      <c r="C133" s="188"/>
      <c r="D133" s="190">
        <v>0</v>
      </c>
      <c r="E133" s="188"/>
      <c r="F133" s="61">
        <v>0</v>
      </c>
      <c r="G133" s="61">
        <v>0</v>
      </c>
      <c r="H133" s="190">
        <v>0</v>
      </c>
      <c r="I133" s="188"/>
      <c r="J133" s="190">
        <v>0</v>
      </c>
      <c r="K133" s="188"/>
      <c r="L133" s="61">
        <v>0</v>
      </c>
      <c r="M133" s="61">
        <v>0</v>
      </c>
      <c r="N133" s="61">
        <v>0</v>
      </c>
      <c r="O133" s="61">
        <v>0</v>
      </c>
      <c r="P133" s="190">
        <v>0</v>
      </c>
      <c r="Q133" s="191"/>
      <c r="R133" s="188"/>
      <c r="S133" s="61">
        <v>0</v>
      </c>
      <c r="T133" s="190">
        <v>0</v>
      </c>
      <c r="U133" s="188"/>
    </row>
    <row r="134" spans="1:21">
      <c r="A134" s="60" t="s">
        <v>75</v>
      </c>
      <c r="B134" s="189" t="s">
        <v>76</v>
      </c>
      <c r="C134" s="188"/>
      <c r="D134" s="190">
        <v>0</v>
      </c>
      <c r="E134" s="188"/>
      <c r="F134" s="61">
        <v>0</v>
      </c>
      <c r="G134" s="61">
        <v>0</v>
      </c>
      <c r="H134" s="190">
        <v>0</v>
      </c>
      <c r="I134" s="188"/>
      <c r="J134" s="190">
        <v>0</v>
      </c>
      <c r="K134" s="188"/>
      <c r="L134" s="61">
        <v>0</v>
      </c>
      <c r="M134" s="61">
        <v>0</v>
      </c>
      <c r="N134" s="61">
        <v>0</v>
      </c>
      <c r="O134" s="61">
        <v>0</v>
      </c>
      <c r="P134" s="190">
        <v>0</v>
      </c>
      <c r="Q134" s="191"/>
      <c r="R134" s="188"/>
      <c r="S134" s="61">
        <v>0</v>
      </c>
      <c r="T134" s="190">
        <v>0</v>
      </c>
      <c r="U134" s="188"/>
    </row>
    <row r="135" spans="1:21">
      <c r="A135" s="60" t="s">
        <v>77</v>
      </c>
      <c r="B135" s="189" t="s">
        <v>230</v>
      </c>
      <c r="C135" s="188"/>
      <c r="D135" s="190">
        <v>0</v>
      </c>
      <c r="E135" s="188"/>
      <c r="F135" s="61">
        <v>0</v>
      </c>
      <c r="G135" s="61">
        <v>0</v>
      </c>
      <c r="H135" s="190">
        <v>0</v>
      </c>
      <c r="I135" s="188"/>
      <c r="J135" s="190">
        <v>0</v>
      </c>
      <c r="K135" s="188"/>
      <c r="L135" s="61">
        <v>0</v>
      </c>
      <c r="M135" s="61">
        <v>0</v>
      </c>
      <c r="N135" s="61">
        <v>0</v>
      </c>
      <c r="O135" s="61">
        <v>0</v>
      </c>
      <c r="P135" s="190">
        <v>0</v>
      </c>
      <c r="Q135" s="191"/>
      <c r="R135" s="188"/>
      <c r="S135" s="61">
        <v>0</v>
      </c>
      <c r="T135" s="190">
        <v>0</v>
      </c>
      <c r="U135" s="188"/>
    </row>
    <row r="136" spans="1:21" ht="15" customHeight="1">
      <c r="A136" s="60" t="s">
        <v>78</v>
      </c>
      <c r="B136" s="189" t="s">
        <v>79</v>
      </c>
      <c r="C136" s="188"/>
      <c r="D136" s="190">
        <v>0</v>
      </c>
      <c r="E136" s="188"/>
      <c r="F136" s="61">
        <v>0</v>
      </c>
      <c r="G136" s="61">
        <v>0</v>
      </c>
      <c r="H136" s="190">
        <v>0</v>
      </c>
      <c r="I136" s="188"/>
      <c r="J136" s="190">
        <v>0</v>
      </c>
      <c r="K136" s="188"/>
      <c r="L136" s="61">
        <v>0</v>
      </c>
      <c r="M136" s="61">
        <v>0</v>
      </c>
      <c r="N136" s="61">
        <v>0</v>
      </c>
      <c r="O136" s="61">
        <v>0</v>
      </c>
      <c r="P136" s="190">
        <v>0</v>
      </c>
      <c r="Q136" s="191"/>
      <c r="R136" s="188"/>
      <c r="S136" s="61">
        <v>0</v>
      </c>
      <c r="T136" s="190">
        <v>0</v>
      </c>
      <c r="U136" s="188"/>
    </row>
    <row r="137" spans="1:21">
      <c r="A137" s="60" t="s">
        <v>80</v>
      </c>
      <c r="B137" s="189" t="s">
        <v>81</v>
      </c>
      <c r="C137" s="188"/>
      <c r="D137" s="190">
        <v>0</v>
      </c>
      <c r="E137" s="188"/>
      <c r="F137" s="61">
        <v>0</v>
      </c>
      <c r="G137" s="61">
        <v>0</v>
      </c>
      <c r="H137" s="190">
        <v>0</v>
      </c>
      <c r="I137" s="188"/>
      <c r="J137" s="190">
        <v>0</v>
      </c>
      <c r="K137" s="188"/>
      <c r="L137" s="61">
        <v>0</v>
      </c>
      <c r="M137" s="61">
        <v>0</v>
      </c>
      <c r="N137" s="61">
        <v>0</v>
      </c>
      <c r="O137" s="61">
        <v>0</v>
      </c>
      <c r="P137" s="190">
        <v>0</v>
      </c>
      <c r="Q137" s="191"/>
      <c r="R137" s="188"/>
      <c r="S137" s="61">
        <v>0</v>
      </c>
      <c r="T137" s="190">
        <v>0</v>
      </c>
      <c r="U137" s="188"/>
    </row>
    <row r="138" spans="1:21" ht="15" customHeight="1">
      <c r="A138" s="60" t="s">
        <v>11</v>
      </c>
      <c r="B138" s="189" t="s">
        <v>231</v>
      </c>
      <c r="C138" s="188"/>
      <c r="D138" s="190">
        <v>0</v>
      </c>
      <c r="E138" s="188"/>
      <c r="F138" s="61">
        <v>0</v>
      </c>
      <c r="G138" s="61">
        <v>0</v>
      </c>
      <c r="H138" s="190">
        <v>0</v>
      </c>
      <c r="I138" s="188"/>
      <c r="J138" s="190">
        <v>0</v>
      </c>
      <c r="K138" s="188"/>
      <c r="L138" s="61">
        <v>0</v>
      </c>
      <c r="M138" s="61">
        <v>0</v>
      </c>
      <c r="N138" s="61">
        <v>0</v>
      </c>
      <c r="O138" s="61">
        <v>0</v>
      </c>
      <c r="P138" s="190">
        <v>0</v>
      </c>
      <c r="Q138" s="191"/>
      <c r="R138" s="188"/>
      <c r="S138" s="61">
        <v>0</v>
      </c>
      <c r="T138" s="190">
        <v>0</v>
      </c>
      <c r="U138" s="188"/>
    </row>
    <row r="139" spans="1:21">
      <c r="A139" s="60" t="s">
        <v>27</v>
      </c>
      <c r="B139" s="189" t="s">
        <v>26</v>
      </c>
      <c r="C139" s="188"/>
      <c r="D139" s="190">
        <v>0</v>
      </c>
      <c r="E139" s="188"/>
      <c r="F139" s="61">
        <v>0</v>
      </c>
      <c r="G139" s="61">
        <v>0</v>
      </c>
      <c r="H139" s="190">
        <v>0</v>
      </c>
      <c r="I139" s="188"/>
      <c r="J139" s="190">
        <v>0</v>
      </c>
      <c r="K139" s="188"/>
      <c r="L139" s="61">
        <v>0</v>
      </c>
      <c r="M139" s="61">
        <v>0</v>
      </c>
      <c r="N139" s="61">
        <v>0</v>
      </c>
      <c r="O139" s="61">
        <v>0</v>
      </c>
      <c r="P139" s="190">
        <v>0</v>
      </c>
      <c r="Q139" s="191"/>
      <c r="R139" s="188"/>
      <c r="S139" s="61">
        <v>0</v>
      </c>
      <c r="T139" s="190">
        <v>0</v>
      </c>
      <c r="U139" s="188"/>
    </row>
    <row r="140" spans="1:21" ht="15" customHeight="1">
      <c r="A140" s="60" t="s">
        <v>28</v>
      </c>
      <c r="B140" s="189" t="s">
        <v>52</v>
      </c>
      <c r="C140" s="188"/>
      <c r="D140" s="190">
        <v>0</v>
      </c>
      <c r="E140" s="188"/>
      <c r="F140" s="61">
        <v>0</v>
      </c>
      <c r="G140" s="61">
        <v>0</v>
      </c>
      <c r="H140" s="190">
        <v>0</v>
      </c>
      <c r="I140" s="188"/>
      <c r="J140" s="190">
        <v>0</v>
      </c>
      <c r="K140" s="188"/>
      <c r="L140" s="61">
        <v>0</v>
      </c>
      <c r="M140" s="61">
        <v>0</v>
      </c>
      <c r="N140" s="61">
        <v>0</v>
      </c>
      <c r="O140" s="61">
        <v>0</v>
      </c>
      <c r="P140" s="190">
        <v>0</v>
      </c>
      <c r="Q140" s="191"/>
      <c r="R140" s="188"/>
      <c r="S140" s="61">
        <v>0</v>
      </c>
      <c r="T140" s="190">
        <v>0</v>
      </c>
      <c r="U140" s="188"/>
    </row>
    <row r="141" spans="1:21" ht="15" customHeight="1">
      <c r="A141" s="60" t="s">
        <v>29</v>
      </c>
      <c r="B141" s="189" t="s">
        <v>82</v>
      </c>
      <c r="C141" s="188"/>
      <c r="D141" s="190">
        <v>0</v>
      </c>
      <c r="E141" s="188"/>
      <c r="F141" s="61">
        <v>0</v>
      </c>
      <c r="G141" s="61">
        <v>0</v>
      </c>
      <c r="H141" s="190">
        <v>0</v>
      </c>
      <c r="I141" s="188"/>
      <c r="J141" s="190">
        <v>0</v>
      </c>
      <c r="K141" s="188"/>
      <c r="L141" s="61">
        <v>0</v>
      </c>
      <c r="M141" s="61">
        <v>0</v>
      </c>
      <c r="N141" s="61">
        <v>0</v>
      </c>
      <c r="O141" s="61">
        <v>0</v>
      </c>
      <c r="P141" s="190">
        <v>0</v>
      </c>
      <c r="Q141" s="191"/>
      <c r="R141" s="188"/>
      <c r="S141" s="61">
        <v>0</v>
      </c>
      <c r="T141" s="190">
        <v>0</v>
      </c>
      <c r="U141" s="188"/>
    </row>
    <row r="142" spans="1:21" ht="15" customHeight="1">
      <c r="A142" s="60" t="s">
        <v>30</v>
      </c>
      <c r="B142" s="189" t="s">
        <v>83</v>
      </c>
      <c r="C142" s="188"/>
      <c r="D142" s="190">
        <v>0</v>
      </c>
      <c r="E142" s="188"/>
      <c r="F142" s="61">
        <v>0</v>
      </c>
      <c r="G142" s="61">
        <v>0</v>
      </c>
      <c r="H142" s="190">
        <v>0</v>
      </c>
      <c r="I142" s="188"/>
      <c r="J142" s="190">
        <v>0</v>
      </c>
      <c r="K142" s="188"/>
      <c r="L142" s="61">
        <v>0</v>
      </c>
      <c r="M142" s="61">
        <v>0</v>
      </c>
      <c r="N142" s="61">
        <v>0</v>
      </c>
      <c r="O142" s="61">
        <v>0</v>
      </c>
      <c r="P142" s="190">
        <v>0</v>
      </c>
      <c r="Q142" s="191"/>
      <c r="R142" s="188"/>
      <c r="S142" s="61">
        <v>0</v>
      </c>
      <c r="T142" s="190">
        <v>0</v>
      </c>
      <c r="U142" s="188"/>
    </row>
    <row r="143" spans="1:21">
      <c r="A143" s="60" t="s">
        <v>84</v>
      </c>
      <c r="B143" s="189" t="s">
        <v>76</v>
      </c>
      <c r="C143" s="188"/>
      <c r="D143" s="190">
        <v>0</v>
      </c>
      <c r="E143" s="188"/>
      <c r="F143" s="61">
        <v>0</v>
      </c>
      <c r="G143" s="61">
        <v>0</v>
      </c>
      <c r="H143" s="190">
        <v>0</v>
      </c>
      <c r="I143" s="188"/>
      <c r="J143" s="190">
        <v>0</v>
      </c>
      <c r="K143" s="188"/>
      <c r="L143" s="61">
        <v>0</v>
      </c>
      <c r="M143" s="61">
        <v>0</v>
      </c>
      <c r="N143" s="61">
        <v>0</v>
      </c>
      <c r="O143" s="61">
        <v>0</v>
      </c>
      <c r="P143" s="190">
        <v>0</v>
      </c>
      <c r="Q143" s="191"/>
      <c r="R143" s="188"/>
      <c r="S143" s="61">
        <v>0</v>
      </c>
      <c r="T143" s="190">
        <v>0</v>
      </c>
      <c r="U143" s="188"/>
    </row>
    <row r="144" spans="1:21" ht="15" customHeight="1">
      <c r="A144" s="60" t="s">
        <v>85</v>
      </c>
      <c r="B144" s="189" t="s">
        <v>86</v>
      </c>
      <c r="C144" s="188"/>
      <c r="D144" s="190">
        <v>0</v>
      </c>
      <c r="E144" s="188"/>
      <c r="F144" s="61">
        <v>0</v>
      </c>
      <c r="G144" s="61">
        <v>0</v>
      </c>
      <c r="H144" s="190">
        <v>0</v>
      </c>
      <c r="I144" s="188"/>
      <c r="J144" s="190">
        <v>0</v>
      </c>
      <c r="K144" s="188"/>
      <c r="L144" s="61">
        <v>0</v>
      </c>
      <c r="M144" s="61">
        <v>0</v>
      </c>
      <c r="N144" s="61">
        <v>0</v>
      </c>
      <c r="O144" s="61">
        <v>0</v>
      </c>
      <c r="P144" s="190">
        <v>0</v>
      </c>
      <c r="Q144" s="191"/>
      <c r="R144" s="188"/>
      <c r="S144" s="61">
        <v>0</v>
      </c>
      <c r="T144" s="190">
        <v>0</v>
      </c>
      <c r="U144" s="188"/>
    </row>
    <row r="145" spans="1:21" ht="15" customHeight="1">
      <c r="A145" s="60" t="s">
        <v>87</v>
      </c>
      <c r="B145" s="189" t="s">
        <v>88</v>
      </c>
      <c r="C145" s="188"/>
      <c r="D145" s="190">
        <v>0</v>
      </c>
      <c r="E145" s="188"/>
      <c r="F145" s="61">
        <v>0</v>
      </c>
      <c r="G145" s="61">
        <v>0</v>
      </c>
      <c r="H145" s="190">
        <v>0</v>
      </c>
      <c r="I145" s="188"/>
      <c r="J145" s="190">
        <v>0</v>
      </c>
      <c r="K145" s="188"/>
      <c r="L145" s="61">
        <v>0</v>
      </c>
      <c r="M145" s="61">
        <v>0</v>
      </c>
      <c r="N145" s="61">
        <v>0</v>
      </c>
      <c r="O145" s="61">
        <v>0</v>
      </c>
      <c r="P145" s="190">
        <v>0</v>
      </c>
      <c r="Q145" s="191"/>
      <c r="R145" s="188"/>
      <c r="S145" s="61">
        <v>0</v>
      </c>
      <c r="T145" s="190">
        <v>0</v>
      </c>
      <c r="U145" s="188"/>
    </row>
    <row r="146" spans="1:21">
      <c r="A146" s="60" t="s">
        <v>89</v>
      </c>
      <c r="B146" s="189" t="s">
        <v>81</v>
      </c>
      <c r="C146" s="188"/>
      <c r="D146" s="190">
        <v>0</v>
      </c>
      <c r="E146" s="188"/>
      <c r="F146" s="61">
        <v>0</v>
      </c>
      <c r="G146" s="61">
        <v>0</v>
      </c>
      <c r="H146" s="190">
        <v>0</v>
      </c>
      <c r="I146" s="188"/>
      <c r="J146" s="190">
        <v>0</v>
      </c>
      <c r="K146" s="188"/>
      <c r="L146" s="61">
        <v>0</v>
      </c>
      <c r="M146" s="61">
        <v>0</v>
      </c>
      <c r="N146" s="61">
        <v>0</v>
      </c>
      <c r="O146" s="61">
        <v>0</v>
      </c>
      <c r="P146" s="190">
        <v>0</v>
      </c>
      <c r="Q146" s="191"/>
      <c r="R146" s="188"/>
      <c r="S146" s="61">
        <v>0</v>
      </c>
      <c r="T146" s="190">
        <v>0</v>
      </c>
      <c r="U146" s="188"/>
    </row>
    <row r="147" spans="1:21" ht="15" customHeight="1">
      <c r="A147" s="58" t="s">
        <v>90</v>
      </c>
      <c r="B147" s="192" t="s">
        <v>147</v>
      </c>
      <c r="C147" s="188"/>
      <c r="D147" s="187">
        <v>-1800000000</v>
      </c>
      <c r="E147" s="188"/>
      <c r="F147" s="59">
        <v>-1800000000</v>
      </c>
      <c r="G147" s="59">
        <v>0</v>
      </c>
      <c r="H147" s="187">
        <v>0</v>
      </c>
      <c r="I147" s="188"/>
      <c r="J147" s="187">
        <v>0</v>
      </c>
      <c r="K147" s="188"/>
      <c r="L147" s="59">
        <v>0</v>
      </c>
      <c r="M147" s="59">
        <v>-1800000000</v>
      </c>
      <c r="N147" s="59">
        <v>-1800000000</v>
      </c>
      <c r="O147" s="59">
        <v>0</v>
      </c>
      <c r="P147" s="187">
        <v>0</v>
      </c>
      <c r="Q147" s="191"/>
      <c r="R147" s="188"/>
      <c r="S147" s="59">
        <v>0</v>
      </c>
      <c r="T147" s="187">
        <v>0</v>
      </c>
      <c r="U147" s="188"/>
    </row>
    <row r="148" spans="1:21" ht="15" customHeight="1">
      <c r="A148" s="60" t="s">
        <v>10</v>
      </c>
      <c r="B148" s="189" t="s">
        <v>91</v>
      </c>
      <c r="C148" s="188"/>
      <c r="D148" s="190">
        <v>0</v>
      </c>
      <c r="E148" s="188"/>
      <c r="F148" s="61">
        <v>0</v>
      </c>
      <c r="G148" s="61">
        <v>0</v>
      </c>
      <c r="H148" s="190">
        <v>0</v>
      </c>
      <c r="I148" s="188"/>
      <c r="J148" s="190">
        <v>0</v>
      </c>
      <c r="K148" s="188"/>
      <c r="L148" s="61">
        <v>0</v>
      </c>
      <c r="M148" s="61">
        <v>0</v>
      </c>
      <c r="N148" s="61">
        <v>0</v>
      </c>
      <c r="O148" s="61">
        <v>0</v>
      </c>
      <c r="P148" s="190">
        <v>0</v>
      </c>
      <c r="Q148" s="191"/>
      <c r="R148" s="188"/>
      <c r="S148" s="61">
        <v>0</v>
      </c>
      <c r="T148" s="190">
        <v>0</v>
      </c>
      <c r="U148" s="188"/>
    </row>
    <row r="149" spans="1:21">
      <c r="A149" s="60" t="s">
        <v>20</v>
      </c>
      <c r="B149" s="189" t="s">
        <v>92</v>
      </c>
      <c r="C149" s="188"/>
      <c r="D149" s="190">
        <v>0</v>
      </c>
      <c r="E149" s="188"/>
      <c r="F149" s="61">
        <v>0</v>
      </c>
      <c r="G149" s="61">
        <v>0</v>
      </c>
      <c r="H149" s="190">
        <v>0</v>
      </c>
      <c r="I149" s="188"/>
      <c r="J149" s="190">
        <v>0</v>
      </c>
      <c r="K149" s="188"/>
      <c r="L149" s="61">
        <v>0</v>
      </c>
      <c r="M149" s="61">
        <v>0</v>
      </c>
      <c r="N149" s="61">
        <v>0</v>
      </c>
      <c r="O149" s="61">
        <v>0</v>
      </c>
      <c r="P149" s="190">
        <v>0</v>
      </c>
      <c r="Q149" s="191"/>
      <c r="R149" s="188"/>
      <c r="S149" s="61">
        <v>0</v>
      </c>
      <c r="T149" s="190">
        <v>0</v>
      </c>
      <c r="U149" s="188"/>
    </row>
    <row r="150" spans="1:21">
      <c r="A150" s="60" t="s">
        <v>22</v>
      </c>
      <c r="B150" s="189" t="s">
        <v>93</v>
      </c>
      <c r="C150" s="188"/>
      <c r="D150" s="190">
        <v>0</v>
      </c>
      <c r="E150" s="188"/>
      <c r="F150" s="61">
        <v>0</v>
      </c>
      <c r="G150" s="61">
        <v>0</v>
      </c>
      <c r="H150" s="190">
        <v>0</v>
      </c>
      <c r="I150" s="188"/>
      <c r="J150" s="190">
        <v>0</v>
      </c>
      <c r="K150" s="188"/>
      <c r="L150" s="61">
        <v>0</v>
      </c>
      <c r="M150" s="61">
        <v>0</v>
      </c>
      <c r="N150" s="61">
        <v>0</v>
      </c>
      <c r="O150" s="61">
        <v>0</v>
      </c>
      <c r="P150" s="190">
        <v>0</v>
      </c>
      <c r="Q150" s="191"/>
      <c r="R150" s="188"/>
      <c r="S150" s="61">
        <v>0</v>
      </c>
      <c r="T150" s="190">
        <v>0</v>
      </c>
      <c r="U150" s="188"/>
    </row>
    <row r="151" spans="1:21" ht="15" customHeight="1">
      <c r="A151" s="60" t="s">
        <v>24</v>
      </c>
      <c r="B151" s="189" t="s">
        <v>232</v>
      </c>
      <c r="C151" s="188"/>
      <c r="D151" s="190">
        <v>0</v>
      </c>
      <c r="E151" s="188"/>
      <c r="F151" s="61">
        <v>0</v>
      </c>
      <c r="G151" s="61">
        <v>0</v>
      </c>
      <c r="H151" s="190">
        <v>0</v>
      </c>
      <c r="I151" s="188"/>
      <c r="J151" s="190">
        <v>0</v>
      </c>
      <c r="K151" s="188"/>
      <c r="L151" s="61">
        <v>0</v>
      </c>
      <c r="M151" s="61">
        <v>0</v>
      </c>
      <c r="N151" s="61">
        <v>0</v>
      </c>
      <c r="O151" s="61">
        <v>0</v>
      </c>
      <c r="P151" s="190">
        <v>0</v>
      </c>
      <c r="Q151" s="191"/>
      <c r="R151" s="188"/>
      <c r="S151" s="61">
        <v>0</v>
      </c>
      <c r="T151" s="190">
        <v>0</v>
      </c>
      <c r="U151" s="188"/>
    </row>
    <row r="152" spans="1:21" ht="15" customHeight="1">
      <c r="A152" s="60" t="s">
        <v>25</v>
      </c>
      <c r="B152" s="189" t="s">
        <v>233</v>
      </c>
      <c r="C152" s="188"/>
      <c r="D152" s="190">
        <v>0</v>
      </c>
      <c r="E152" s="188"/>
      <c r="F152" s="61">
        <v>0</v>
      </c>
      <c r="G152" s="61">
        <v>0</v>
      </c>
      <c r="H152" s="190">
        <v>0</v>
      </c>
      <c r="I152" s="188"/>
      <c r="J152" s="190">
        <v>0</v>
      </c>
      <c r="K152" s="188"/>
      <c r="L152" s="61">
        <v>0</v>
      </c>
      <c r="M152" s="61">
        <v>0</v>
      </c>
      <c r="N152" s="61">
        <v>0</v>
      </c>
      <c r="O152" s="61">
        <v>0</v>
      </c>
      <c r="P152" s="190">
        <v>0</v>
      </c>
      <c r="Q152" s="191"/>
      <c r="R152" s="188"/>
      <c r="S152" s="61">
        <v>0</v>
      </c>
      <c r="T152" s="190">
        <v>0</v>
      </c>
      <c r="U152" s="188"/>
    </row>
    <row r="153" spans="1:21" ht="15" customHeight="1">
      <c r="A153" s="60" t="s">
        <v>75</v>
      </c>
      <c r="B153" s="189" t="s">
        <v>234</v>
      </c>
      <c r="C153" s="188"/>
      <c r="D153" s="190">
        <v>0</v>
      </c>
      <c r="E153" s="188"/>
      <c r="F153" s="61">
        <v>0</v>
      </c>
      <c r="G153" s="61">
        <v>0</v>
      </c>
      <c r="H153" s="190">
        <v>0</v>
      </c>
      <c r="I153" s="188"/>
      <c r="J153" s="190">
        <v>0</v>
      </c>
      <c r="K153" s="188"/>
      <c r="L153" s="61">
        <v>0</v>
      </c>
      <c r="M153" s="61">
        <v>0</v>
      </c>
      <c r="N153" s="61">
        <v>0</v>
      </c>
      <c r="O153" s="61">
        <v>0</v>
      </c>
      <c r="P153" s="190">
        <v>0</v>
      </c>
      <c r="Q153" s="191"/>
      <c r="R153" s="188"/>
      <c r="S153" s="61">
        <v>0</v>
      </c>
      <c r="T153" s="190">
        <v>0</v>
      </c>
      <c r="U153" s="188"/>
    </row>
    <row r="154" spans="1:21" ht="15" customHeight="1">
      <c r="A154" s="62"/>
      <c r="B154" s="194" t="s">
        <v>235</v>
      </c>
      <c r="C154" s="188"/>
      <c r="D154" s="193">
        <v>0</v>
      </c>
      <c r="E154" s="188"/>
      <c r="F154" s="63">
        <v>0</v>
      </c>
      <c r="G154" s="63">
        <v>0</v>
      </c>
      <c r="H154" s="193">
        <v>0</v>
      </c>
      <c r="I154" s="188"/>
      <c r="J154" s="193">
        <v>0</v>
      </c>
      <c r="K154" s="188"/>
      <c r="L154" s="63">
        <v>0</v>
      </c>
      <c r="M154" s="63">
        <v>0</v>
      </c>
      <c r="N154" s="63">
        <v>0</v>
      </c>
      <c r="O154" s="63">
        <v>0</v>
      </c>
      <c r="P154" s="193">
        <v>0</v>
      </c>
      <c r="Q154" s="191"/>
      <c r="R154" s="188"/>
      <c r="S154" s="63">
        <v>0</v>
      </c>
      <c r="T154" s="193">
        <v>0</v>
      </c>
      <c r="U154" s="188"/>
    </row>
    <row r="155" spans="1:21" ht="15" customHeight="1">
      <c r="A155" s="62"/>
      <c r="B155" s="194" t="s">
        <v>236</v>
      </c>
      <c r="C155" s="188"/>
      <c r="D155" s="193">
        <v>0</v>
      </c>
      <c r="E155" s="188"/>
      <c r="F155" s="63">
        <v>0</v>
      </c>
      <c r="G155" s="63">
        <v>0</v>
      </c>
      <c r="H155" s="193">
        <v>0</v>
      </c>
      <c r="I155" s="188"/>
      <c r="J155" s="193">
        <v>0</v>
      </c>
      <c r="K155" s="188"/>
      <c r="L155" s="63">
        <v>0</v>
      </c>
      <c r="M155" s="63">
        <v>0</v>
      </c>
      <c r="N155" s="63">
        <v>0</v>
      </c>
      <c r="O155" s="63">
        <v>0</v>
      </c>
      <c r="P155" s="193">
        <v>0</v>
      </c>
      <c r="Q155" s="191"/>
      <c r="R155" s="188"/>
      <c r="S155" s="63">
        <v>0</v>
      </c>
      <c r="T155" s="193">
        <v>0</v>
      </c>
      <c r="U155" s="188"/>
    </row>
    <row r="156" spans="1:21" ht="15" customHeight="1">
      <c r="A156" s="62"/>
      <c r="B156" s="194" t="s">
        <v>237</v>
      </c>
      <c r="C156" s="188"/>
      <c r="D156" s="193">
        <v>0</v>
      </c>
      <c r="E156" s="188"/>
      <c r="F156" s="63">
        <v>0</v>
      </c>
      <c r="G156" s="63">
        <v>0</v>
      </c>
      <c r="H156" s="193">
        <v>0</v>
      </c>
      <c r="I156" s="188"/>
      <c r="J156" s="193">
        <v>0</v>
      </c>
      <c r="K156" s="188"/>
      <c r="L156" s="63">
        <v>0</v>
      </c>
      <c r="M156" s="63">
        <v>0</v>
      </c>
      <c r="N156" s="63">
        <v>0</v>
      </c>
      <c r="O156" s="63">
        <v>0</v>
      </c>
      <c r="P156" s="193">
        <v>0</v>
      </c>
      <c r="Q156" s="191"/>
      <c r="R156" s="188"/>
      <c r="S156" s="63">
        <v>0</v>
      </c>
      <c r="T156" s="193">
        <v>0</v>
      </c>
      <c r="U156" s="188"/>
    </row>
    <row r="157" spans="1:21">
      <c r="A157" s="62"/>
      <c r="B157" s="194" t="s">
        <v>238</v>
      </c>
      <c r="C157" s="188"/>
      <c r="D157" s="193">
        <v>0</v>
      </c>
      <c r="E157" s="188"/>
      <c r="F157" s="63">
        <v>0</v>
      </c>
      <c r="G157" s="63">
        <v>0</v>
      </c>
      <c r="H157" s="193">
        <v>0</v>
      </c>
      <c r="I157" s="188"/>
      <c r="J157" s="193">
        <v>0</v>
      </c>
      <c r="K157" s="188"/>
      <c r="L157" s="63">
        <v>0</v>
      </c>
      <c r="M157" s="63">
        <v>0</v>
      </c>
      <c r="N157" s="63">
        <v>0</v>
      </c>
      <c r="O157" s="63">
        <v>0</v>
      </c>
      <c r="P157" s="193">
        <v>0</v>
      </c>
      <c r="Q157" s="191"/>
      <c r="R157" s="188"/>
      <c r="S157" s="63">
        <v>0</v>
      </c>
      <c r="T157" s="193">
        <v>0</v>
      </c>
      <c r="U157" s="188"/>
    </row>
    <row r="158" spans="1:21" ht="15" customHeight="1">
      <c r="A158" s="60" t="s">
        <v>77</v>
      </c>
      <c r="B158" s="189" t="s">
        <v>239</v>
      </c>
      <c r="C158" s="188"/>
      <c r="D158" s="190">
        <v>0</v>
      </c>
      <c r="E158" s="188"/>
      <c r="F158" s="61">
        <v>0</v>
      </c>
      <c r="G158" s="61">
        <v>0</v>
      </c>
      <c r="H158" s="190">
        <v>0</v>
      </c>
      <c r="I158" s="188"/>
      <c r="J158" s="190">
        <v>0</v>
      </c>
      <c r="K158" s="188"/>
      <c r="L158" s="61">
        <v>0</v>
      </c>
      <c r="M158" s="61">
        <v>0</v>
      </c>
      <c r="N158" s="61">
        <v>0</v>
      </c>
      <c r="O158" s="61">
        <v>0</v>
      </c>
      <c r="P158" s="190">
        <v>0</v>
      </c>
      <c r="Q158" s="191"/>
      <c r="R158" s="188"/>
      <c r="S158" s="61">
        <v>0</v>
      </c>
      <c r="T158" s="190">
        <v>0</v>
      </c>
      <c r="U158" s="188"/>
    </row>
    <row r="159" spans="1:21">
      <c r="A159" s="60" t="s">
        <v>78</v>
      </c>
      <c r="B159" s="189" t="s">
        <v>55</v>
      </c>
      <c r="C159" s="188"/>
      <c r="D159" s="190">
        <v>0</v>
      </c>
      <c r="E159" s="188"/>
      <c r="F159" s="61">
        <v>0</v>
      </c>
      <c r="G159" s="61">
        <v>0</v>
      </c>
      <c r="H159" s="190">
        <v>0</v>
      </c>
      <c r="I159" s="188"/>
      <c r="J159" s="190">
        <v>0</v>
      </c>
      <c r="K159" s="188"/>
      <c r="L159" s="61">
        <v>0</v>
      </c>
      <c r="M159" s="61">
        <v>0</v>
      </c>
      <c r="N159" s="61">
        <v>0</v>
      </c>
      <c r="O159" s="61">
        <v>0</v>
      </c>
      <c r="P159" s="190">
        <v>0</v>
      </c>
      <c r="Q159" s="191"/>
      <c r="R159" s="188"/>
      <c r="S159" s="61">
        <v>0</v>
      </c>
      <c r="T159" s="190">
        <v>0</v>
      </c>
      <c r="U159" s="188"/>
    </row>
    <row r="160" spans="1:21">
      <c r="A160" s="60" t="s">
        <v>11</v>
      </c>
      <c r="B160" s="189" t="s">
        <v>94</v>
      </c>
      <c r="C160" s="188"/>
      <c r="D160" s="190">
        <v>-1800000000</v>
      </c>
      <c r="E160" s="188"/>
      <c r="F160" s="61">
        <v>-1800000000</v>
      </c>
      <c r="G160" s="61">
        <v>0</v>
      </c>
      <c r="H160" s="190">
        <v>0</v>
      </c>
      <c r="I160" s="188"/>
      <c r="J160" s="190">
        <v>0</v>
      </c>
      <c r="K160" s="188"/>
      <c r="L160" s="61">
        <v>0</v>
      </c>
      <c r="M160" s="61">
        <v>-1800000000</v>
      </c>
      <c r="N160" s="61">
        <v>-1800000000</v>
      </c>
      <c r="O160" s="61">
        <v>0</v>
      </c>
      <c r="P160" s="190">
        <v>0</v>
      </c>
      <c r="Q160" s="191"/>
      <c r="R160" s="188"/>
      <c r="S160" s="61">
        <v>0</v>
      </c>
      <c r="T160" s="190">
        <v>0</v>
      </c>
      <c r="U160" s="188"/>
    </row>
    <row r="161" spans="1:21" ht="15" customHeight="1">
      <c r="A161" s="60" t="s">
        <v>12</v>
      </c>
      <c r="B161" s="189" t="s">
        <v>240</v>
      </c>
      <c r="C161" s="188"/>
      <c r="D161" s="190">
        <v>0</v>
      </c>
      <c r="E161" s="188"/>
      <c r="F161" s="61">
        <v>0</v>
      </c>
      <c r="G161" s="61">
        <v>0</v>
      </c>
      <c r="H161" s="190">
        <v>0</v>
      </c>
      <c r="I161" s="188"/>
      <c r="J161" s="190">
        <v>0</v>
      </c>
      <c r="K161" s="188"/>
      <c r="L161" s="61">
        <v>0</v>
      </c>
      <c r="M161" s="61">
        <v>0</v>
      </c>
      <c r="N161" s="61">
        <v>0</v>
      </c>
      <c r="O161" s="61">
        <v>0</v>
      </c>
      <c r="P161" s="190">
        <v>0</v>
      </c>
      <c r="Q161" s="191"/>
      <c r="R161" s="188"/>
      <c r="S161" s="61">
        <v>0</v>
      </c>
      <c r="T161" s="190">
        <v>0</v>
      </c>
      <c r="U161" s="188"/>
    </row>
    <row r="162" spans="1:21" ht="15" customHeight="1">
      <c r="A162" s="60" t="s">
        <v>13</v>
      </c>
      <c r="B162" s="189" t="s">
        <v>241</v>
      </c>
      <c r="C162" s="188"/>
      <c r="D162" s="190">
        <v>0</v>
      </c>
      <c r="E162" s="188"/>
      <c r="F162" s="61">
        <v>0</v>
      </c>
      <c r="G162" s="61">
        <v>0</v>
      </c>
      <c r="H162" s="190">
        <v>0</v>
      </c>
      <c r="I162" s="188"/>
      <c r="J162" s="190">
        <v>0</v>
      </c>
      <c r="K162" s="188"/>
      <c r="L162" s="61">
        <v>0</v>
      </c>
      <c r="M162" s="61">
        <v>0</v>
      </c>
      <c r="N162" s="61">
        <v>0</v>
      </c>
      <c r="O162" s="61">
        <v>0</v>
      </c>
      <c r="P162" s="190">
        <v>0</v>
      </c>
      <c r="Q162" s="191"/>
      <c r="R162" s="188"/>
      <c r="S162" s="61">
        <v>0</v>
      </c>
      <c r="T162" s="190">
        <v>0</v>
      </c>
      <c r="U162" s="188"/>
    </row>
    <row r="163" spans="1:21">
      <c r="A163" s="58" t="s">
        <v>95</v>
      </c>
      <c r="B163" s="192" t="s">
        <v>242</v>
      </c>
      <c r="C163" s="188"/>
      <c r="D163" s="187">
        <v>0</v>
      </c>
      <c r="E163" s="188"/>
      <c r="F163" s="59">
        <v>0</v>
      </c>
      <c r="G163" s="59">
        <v>0</v>
      </c>
      <c r="H163" s="187">
        <v>0</v>
      </c>
      <c r="I163" s="188"/>
      <c r="J163" s="187">
        <v>0</v>
      </c>
      <c r="K163" s="188"/>
      <c r="L163" s="59">
        <v>0</v>
      </c>
      <c r="M163" s="59">
        <v>0</v>
      </c>
      <c r="N163" s="59">
        <v>0</v>
      </c>
      <c r="O163" s="59">
        <v>0</v>
      </c>
      <c r="P163" s="187">
        <v>0</v>
      </c>
      <c r="Q163" s="191"/>
      <c r="R163" s="188"/>
      <c r="S163" s="59">
        <v>0</v>
      </c>
      <c r="T163" s="187">
        <v>0</v>
      </c>
      <c r="U163" s="188"/>
    </row>
    <row r="164" spans="1:21" ht="15" customHeight="1">
      <c r="A164" s="58" t="s">
        <v>96</v>
      </c>
      <c r="B164" s="192" t="s">
        <v>243</v>
      </c>
      <c r="C164" s="188"/>
      <c r="D164" s="187">
        <v>0</v>
      </c>
      <c r="E164" s="188"/>
      <c r="F164" s="59">
        <v>0</v>
      </c>
      <c r="G164" s="59">
        <v>0</v>
      </c>
      <c r="H164" s="187">
        <v>0</v>
      </c>
      <c r="I164" s="188"/>
      <c r="J164" s="187">
        <v>0</v>
      </c>
      <c r="K164" s="188"/>
      <c r="L164" s="59">
        <v>0</v>
      </c>
      <c r="M164" s="59">
        <v>0</v>
      </c>
      <c r="N164" s="59">
        <v>0</v>
      </c>
      <c r="O164" s="59">
        <v>0</v>
      </c>
      <c r="P164" s="187">
        <v>0</v>
      </c>
      <c r="Q164" s="191"/>
      <c r="R164" s="188"/>
      <c r="S164" s="59">
        <v>0</v>
      </c>
      <c r="T164" s="187">
        <v>0</v>
      </c>
      <c r="U164" s="188"/>
    </row>
    <row r="165" spans="1:21" ht="15" customHeight="1">
      <c r="A165" s="60" t="s">
        <v>10</v>
      </c>
      <c r="B165" s="189" t="s">
        <v>244</v>
      </c>
      <c r="C165" s="188"/>
      <c r="D165" s="190">
        <v>0</v>
      </c>
      <c r="E165" s="188"/>
      <c r="F165" s="61">
        <v>0</v>
      </c>
      <c r="G165" s="61">
        <v>0</v>
      </c>
      <c r="H165" s="190">
        <v>0</v>
      </c>
      <c r="I165" s="188"/>
      <c r="J165" s="190">
        <v>0</v>
      </c>
      <c r="K165" s="188"/>
      <c r="L165" s="61">
        <v>0</v>
      </c>
      <c r="M165" s="61">
        <v>0</v>
      </c>
      <c r="N165" s="61">
        <v>0</v>
      </c>
      <c r="O165" s="61">
        <v>0</v>
      </c>
      <c r="P165" s="190">
        <v>0</v>
      </c>
      <c r="Q165" s="191"/>
      <c r="R165" s="188"/>
      <c r="S165" s="61">
        <v>0</v>
      </c>
      <c r="T165" s="190">
        <v>0</v>
      </c>
      <c r="U165" s="188"/>
    </row>
    <row r="166" spans="1:21" ht="15" customHeight="1">
      <c r="A166" s="60" t="s">
        <v>11</v>
      </c>
      <c r="B166" s="189" t="s">
        <v>245</v>
      </c>
      <c r="C166" s="188"/>
      <c r="D166" s="190">
        <v>0</v>
      </c>
      <c r="E166" s="188"/>
      <c r="F166" s="61">
        <v>0</v>
      </c>
      <c r="G166" s="61">
        <v>0</v>
      </c>
      <c r="H166" s="190">
        <v>0</v>
      </c>
      <c r="I166" s="188"/>
      <c r="J166" s="190">
        <v>0</v>
      </c>
      <c r="K166" s="188"/>
      <c r="L166" s="61">
        <v>0</v>
      </c>
      <c r="M166" s="61">
        <v>0</v>
      </c>
      <c r="N166" s="61">
        <v>0</v>
      </c>
      <c r="O166" s="61">
        <v>0</v>
      </c>
      <c r="P166" s="190">
        <v>0</v>
      </c>
      <c r="Q166" s="191"/>
      <c r="R166" s="188"/>
      <c r="S166" s="61">
        <v>0</v>
      </c>
      <c r="T166" s="190">
        <v>0</v>
      </c>
      <c r="U166" s="188"/>
    </row>
    <row r="167" spans="1:21" ht="15" customHeight="1">
      <c r="A167" s="58" t="s">
        <v>97</v>
      </c>
      <c r="B167" s="192" t="s">
        <v>246</v>
      </c>
      <c r="C167" s="188"/>
      <c r="D167" s="187">
        <v>0</v>
      </c>
      <c r="E167" s="188"/>
      <c r="F167" s="59">
        <v>0</v>
      </c>
      <c r="G167" s="59">
        <v>0</v>
      </c>
      <c r="H167" s="187">
        <v>0</v>
      </c>
      <c r="I167" s="188"/>
      <c r="J167" s="187">
        <v>0</v>
      </c>
      <c r="K167" s="188"/>
      <c r="L167" s="59">
        <v>0</v>
      </c>
      <c r="M167" s="59">
        <v>0</v>
      </c>
      <c r="N167" s="59">
        <v>0</v>
      </c>
      <c r="O167" s="59">
        <v>0</v>
      </c>
      <c r="P167" s="187">
        <v>0</v>
      </c>
      <c r="Q167" s="191"/>
      <c r="R167" s="188"/>
      <c r="S167" s="59">
        <v>0</v>
      </c>
      <c r="T167" s="187">
        <v>0</v>
      </c>
      <c r="U167" s="188"/>
    </row>
    <row r="168" spans="1:21" ht="15" customHeight="1">
      <c r="A168" s="60" t="s">
        <v>10</v>
      </c>
      <c r="B168" s="189" t="s">
        <v>247</v>
      </c>
      <c r="C168" s="188"/>
      <c r="D168" s="190">
        <v>0</v>
      </c>
      <c r="E168" s="188"/>
      <c r="F168" s="61">
        <v>0</v>
      </c>
      <c r="G168" s="61">
        <v>0</v>
      </c>
      <c r="H168" s="190">
        <v>0</v>
      </c>
      <c r="I168" s="188"/>
      <c r="J168" s="190">
        <v>0</v>
      </c>
      <c r="K168" s="188"/>
      <c r="L168" s="61">
        <v>0</v>
      </c>
      <c r="M168" s="61">
        <v>0</v>
      </c>
      <c r="N168" s="61">
        <v>0</v>
      </c>
      <c r="O168" s="61">
        <v>0</v>
      </c>
      <c r="P168" s="190">
        <v>0</v>
      </c>
      <c r="Q168" s="191"/>
      <c r="R168" s="188"/>
      <c r="S168" s="61">
        <v>0</v>
      </c>
      <c r="T168" s="190">
        <v>0</v>
      </c>
      <c r="U168" s="188"/>
    </row>
    <row r="169" spans="1:21" ht="15" customHeight="1">
      <c r="A169" s="60" t="s">
        <v>20</v>
      </c>
      <c r="B169" s="189" t="s">
        <v>248</v>
      </c>
      <c r="C169" s="188"/>
      <c r="D169" s="190">
        <v>0</v>
      </c>
      <c r="E169" s="188"/>
      <c r="F169" s="61">
        <v>0</v>
      </c>
      <c r="G169" s="61">
        <v>0</v>
      </c>
      <c r="H169" s="190">
        <v>0</v>
      </c>
      <c r="I169" s="188"/>
      <c r="J169" s="190">
        <v>0</v>
      </c>
      <c r="K169" s="188"/>
      <c r="L169" s="61">
        <v>0</v>
      </c>
      <c r="M169" s="61">
        <v>0</v>
      </c>
      <c r="N169" s="61">
        <v>0</v>
      </c>
      <c r="O169" s="61">
        <v>0</v>
      </c>
      <c r="P169" s="190">
        <v>0</v>
      </c>
      <c r="Q169" s="191"/>
      <c r="R169" s="188"/>
      <c r="S169" s="61">
        <v>0</v>
      </c>
      <c r="T169" s="190">
        <v>0</v>
      </c>
      <c r="U169" s="188"/>
    </row>
    <row r="170" spans="1:21">
      <c r="A170" s="60" t="s">
        <v>22</v>
      </c>
      <c r="B170" s="189" t="s">
        <v>249</v>
      </c>
      <c r="C170" s="188"/>
      <c r="D170" s="190">
        <v>0</v>
      </c>
      <c r="E170" s="188"/>
      <c r="F170" s="61">
        <v>0</v>
      </c>
      <c r="G170" s="61">
        <v>0</v>
      </c>
      <c r="H170" s="190">
        <v>0</v>
      </c>
      <c r="I170" s="188"/>
      <c r="J170" s="190">
        <v>0</v>
      </c>
      <c r="K170" s="188"/>
      <c r="L170" s="61">
        <v>0</v>
      </c>
      <c r="M170" s="61">
        <v>0</v>
      </c>
      <c r="N170" s="61">
        <v>0</v>
      </c>
      <c r="O170" s="61">
        <v>0</v>
      </c>
      <c r="P170" s="190">
        <v>0</v>
      </c>
      <c r="Q170" s="191"/>
      <c r="R170" s="188"/>
      <c r="S170" s="61">
        <v>0</v>
      </c>
      <c r="T170" s="190">
        <v>0</v>
      </c>
      <c r="U170" s="188"/>
    </row>
    <row r="171" spans="1:21" ht="15" customHeight="1">
      <c r="A171" s="60" t="s">
        <v>11</v>
      </c>
      <c r="B171" s="189" t="s">
        <v>98</v>
      </c>
      <c r="C171" s="188"/>
      <c r="D171" s="190">
        <v>0</v>
      </c>
      <c r="E171" s="188"/>
      <c r="F171" s="61">
        <v>0</v>
      </c>
      <c r="G171" s="61">
        <v>0</v>
      </c>
      <c r="H171" s="190">
        <v>0</v>
      </c>
      <c r="I171" s="188"/>
      <c r="J171" s="190">
        <v>0</v>
      </c>
      <c r="K171" s="188"/>
      <c r="L171" s="61">
        <v>0</v>
      </c>
      <c r="M171" s="61">
        <v>0</v>
      </c>
      <c r="N171" s="61">
        <v>0</v>
      </c>
      <c r="O171" s="61">
        <v>0</v>
      </c>
      <c r="P171" s="190">
        <v>0</v>
      </c>
      <c r="Q171" s="191"/>
      <c r="R171" s="188"/>
      <c r="S171" s="61">
        <v>0</v>
      </c>
      <c r="T171" s="190">
        <v>0</v>
      </c>
      <c r="U171" s="188"/>
    </row>
    <row r="172" spans="1:21" ht="15" customHeight="1">
      <c r="A172" s="58" t="s">
        <v>149</v>
      </c>
      <c r="B172" s="192" t="s">
        <v>250</v>
      </c>
      <c r="C172" s="188"/>
      <c r="D172" s="187">
        <v>0</v>
      </c>
      <c r="E172" s="188"/>
      <c r="F172" s="59">
        <v>0</v>
      </c>
      <c r="G172" s="59">
        <v>0</v>
      </c>
      <c r="H172" s="187">
        <v>0</v>
      </c>
      <c r="I172" s="188"/>
      <c r="J172" s="187">
        <v>0</v>
      </c>
      <c r="K172" s="188"/>
      <c r="L172" s="59">
        <v>0</v>
      </c>
      <c r="M172" s="59">
        <v>0</v>
      </c>
      <c r="N172" s="59">
        <v>0</v>
      </c>
      <c r="O172" s="59">
        <v>0</v>
      </c>
      <c r="P172" s="187">
        <v>0</v>
      </c>
      <c r="Q172" s="191"/>
      <c r="R172" s="188"/>
      <c r="S172" s="59">
        <v>0</v>
      </c>
      <c r="T172" s="187">
        <v>0</v>
      </c>
      <c r="U172" s="188"/>
    </row>
    <row r="173" spans="1:21" ht="15" customHeight="1">
      <c r="A173" s="58" t="s">
        <v>251</v>
      </c>
      <c r="B173" s="192" t="s">
        <v>252</v>
      </c>
      <c r="C173" s="188"/>
      <c r="D173" s="187">
        <v>0</v>
      </c>
      <c r="E173" s="188"/>
      <c r="F173" s="59">
        <v>0</v>
      </c>
      <c r="G173" s="59">
        <v>0</v>
      </c>
      <c r="H173" s="187">
        <v>0</v>
      </c>
      <c r="I173" s="188"/>
      <c r="J173" s="187">
        <v>0</v>
      </c>
      <c r="K173" s="188"/>
      <c r="L173" s="59">
        <v>0</v>
      </c>
      <c r="M173" s="59">
        <v>0</v>
      </c>
      <c r="N173" s="59">
        <v>0</v>
      </c>
      <c r="O173" s="59">
        <v>0</v>
      </c>
      <c r="P173" s="187">
        <v>0</v>
      </c>
      <c r="Q173" s="191"/>
      <c r="R173" s="188"/>
      <c r="S173" s="59">
        <v>0</v>
      </c>
      <c r="T173" s="187">
        <v>0</v>
      </c>
      <c r="U173" s="188"/>
    </row>
    <row r="174" spans="1:21" ht="15" customHeight="1">
      <c r="A174" s="60"/>
      <c r="B174" s="189" t="s">
        <v>253</v>
      </c>
      <c r="C174" s="188"/>
      <c r="D174" s="190">
        <v>0</v>
      </c>
      <c r="E174" s="188"/>
      <c r="F174" s="61">
        <v>0</v>
      </c>
      <c r="G174" s="61">
        <v>0</v>
      </c>
      <c r="H174" s="190">
        <v>0</v>
      </c>
      <c r="I174" s="188"/>
      <c r="J174" s="190">
        <v>0</v>
      </c>
      <c r="K174" s="188"/>
      <c r="L174" s="61">
        <v>0</v>
      </c>
      <c r="M174" s="61">
        <v>0</v>
      </c>
      <c r="N174" s="61">
        <v>0</v>
      </c>
      <c r="O174" s="61">
        <v>0</v>
      </c>
      <c r="P174" s="190">
        <v>0</v>
      </c>
      <c r="Q174" s="191"/>
      <c r="R174" s="188"/>
      <c r="S174" s="61">
        <v>0</v>
      </c>
      <c r="T174" s="190">
        <v>0</v>
      </c>
      <c r="U174" s="188"/>
    </row>
    <row r="175" spans="1:21" ht="15" customHeight="1">
      <c r="A175" s="58" t="s">
        <v>99</v>
      </c>
      <c r="B175" s="192" t="s">
        <v>254</v>
      </c>
      <c r="C175" s="188"/>
      <c r="D175" s="187">
        <v>0</v>
      </c>
      <c r="E175" s="188"/>
      <c r="F175" s="59">
        <v>0</v>
      </c>
      <c r="G175" s="59">
        <v>0</v>
      </c>
      <c r="H175" s="187">
        <v>0</v>
      </c>
      <c r="I175" s="188"/>
      <c r="J175" s="187">
        <v>0</v>
      </c>
      <c r="K175" s="188"/>
      <c r="L175" s="59">
        <v>0</v>
      </c>
      <c r="M175" s="59">
        <v>0</v>
      </c>
      <c r="N175" s="59">
        <v>0</v>
      </c>
      <c r="O175" s="59">
        <v>0</v>
      </c>
      <c r="P175" s="187">
        <v>0</v>
      </c>
      <c r="Q175" s="191"/>
      <c r="R175" s="188"/>
      <c r="S175" s="59">
        <v>0</v>
      </c>
      <c r="T175" s="187">
        <v>0</v>
      </c>
      <c r="U175" s="188"/>
    </row>
    <row r="176" spans="1:21">
      <c r="A176" s="58" t="s">
        <v>0</v>
      </c>
      <c r="B176" s="192" t="s">
        <v>150</v>
      </c>
      <c r="C176" s="188"/>
      <c r="D176" s="187">
        <v>0</v>
      </c>
      <c r="E176" s="188"/>
      <c r="F176" s="59">
        <v>0</v>
      </c>
      <c r="G176" s="59">
        <v>0</v>
      </c>
      <c r="H176" s="187">
        <v>0</v>
      </c>
      <c r="I176" s="188"/>
      <c r="J176" s="187">
        <v>0</v>
      </c>
      <c r="K176" s="188"/>
      <c r="L176" s="59">
        <v>0</v>
      </c>
      <c r="M176" s="59">
        <v>0</v>
      </c>
      <c r="N176" s="59">
        <v>0</v>
      </c>
      <c r="O176" s="59">
        <v>0</v>
      </c>
      <c r="P176" s="187">
        <v>0</v>
      </c>
      <c r="Q176" s="191"/>
      <c r="R176" s="188"/>
      <c r="S176" s="59">
        <v>0</v>
      </c>
      <c r="T176" s="187">
        <v>0</v>
      </c>
      <c r="U176" s="188"/>
    </row>
    <row r="177" spans="1:21" ht="15" customHeight="1">
      <c r="A177" s="62"/>
      <c r="B177" s="194" t="s">
        <v>100</v>
      </c>
      <c r="C177" s="188"/>
      <c r="D177" s="193">
        <v>0</v>
      </c>
      <c r="E177" s="188"/>
      <c r="F177" s="63">
        <v>0</v>
      </c>
      <c r="G177" s="63">
        <v>0</v>
      </c>
      <c r="H177" s="193">
        <v>0</v>
      </c>
      <c r="I177" s="188"/>
      <c r="J177" s="193">
        <v>0</v>
      </c>
      <c r="K177" s="188"/>
      <c r="L177" s="63">
        <v>0</v>
      </c>
      <c r="M177" s="63">
        <v>0</v>
      </c>
      <c r="N177" s="63">
        <v>0</v>
      </c>
      <c r="O177" s="63">
        <v>0</v>
      </c>
      <c r="P177" s="193">
        <v>0</v>
      </c>
      <c r="Q177" s="191"/>
      <c r="R177" s="188"/>
      <c r="S177" s="63">
        <v>0</v>
      </c>
      <c r="T177" s="193">
        <v>0</v>
      </c>
      <c r="U177" s="188"/>
    </row>
    <row r="178" spans="1:21">
      <c r="A178" s="58" t="s">
        <v>1</v>
      </c>
      <c r="B178" s="192" t="s">
        <v>255</v>
      </c>
      <c r="C178" s="188"/>
      <c r="D178" s="187">
        <v>0</v>
      </c>
      <c r="E178" s="188"/>
      <c r="F178" s="59">
        <v>0</v>
      </c>
      <c r="G178" s="59">
        <v>0</v>
      </c>
      <c r="H178" s="187">
        <v>0</v>
      </c>
      <c r="I178" s="188"/>
      <c r="J178" s="187">
        <v>0</v>
      </c>
      <c r="K178" s="188"/>
      <c r="L178" s="59">
        <v>0</v>
      </c>
      <c r="M178" s="59">
        <v>0</v>
      </c>
      <c r="N178" s="59">
        <v>0</v>
      </c>
      <c r="O178" s="59">
        <v>0</v>
      </c>
      <c r="P178" s="187">
        <v>0</v>
      </c>
      <c r="Q178" s="191"/>
      <c r="R178" s="188"/>
      <c r="S178" s="59">
        <v>0</v>
      </c>
      <c r="T178" s="187">
        <v>0</v>
      </c>
      <c r="U178" s="188"/>
    </row>
    <row r="179" spans="1:21" ht="15" customHeight="1">
      <c r="A179" s="58" t="s">
        <v>90</v>
      </c>
      <c r="B179" s="192" t="s">
        <v>151</v>
      </c>
      <c r="C179" s="188"/>
      <c r="D179" s="187">
        <v>0</v>
      </c>
      <c r="E179" s="188"/>
      <c r="F179" s="59">
        <v>0</v>
      </c>
      <c r="G179" s="59">
        <v>0</v>
      </c>
      <c r="H179" s="187">
        <v>0</v>
      </c>
      <c r="I179" s="188"/>
      <c r="J179" s="187">
        <v>0</v>
      </c>
      <c r="K179" s="188"/>
      <c r="L179" s="59">
        <v>0</v>
      </c>
      <c r="M179" s="59">
        <v>0</v>
      </c>
      <c r="N179" s="59">
        <v>0</v>
      </c>
      <c r="O179" s="59">
        <v>0</v>
      </c>
      <c r="P179" s="187">
        <v>0</v>
      </c>
      <c r="Q179" s="191"/>
      <c r="R179" s="188"/>
      <c r="S179" s="59">
        <v>0</v>
      </c>
      <c r="T179" s="187">
        <v>0</v>
      </c>
      <c r="U179" s="188"/>
    </row>
    <row r="180" spans="1:21" ht="15" customHeight="1">
      <c r="A180" s="60" t="s">
        <v>10</v>
      </c>
      <c r="B180" s="189" t="s">
        <v>256</v>
      </c>
      <c r="C180" s="188"/>
      <c r="D180" s="190">
        <v>0</v>
      </c>
      <c r="E180" s="188"/>
      <c r="F180" s="61">
        <v>0</v>
      </c>
      <c r="G180" s="61">
        <v>0</v>
      </c>
      <c r="H180" s="190">
        <v>0</v>
      </c>
      <c r="I180" s="188"/>
      <c r="J180" s="190">
        <v>0</v>
      </c>
      <c r="K180" s="188"/>
      <c r="L180" s="61">
        <v>0</v>
      </c>
      <c r="M180" s="61">
        <v>0</v>
      </c>
      <c r="N180" s="61">
        <v>0</v>
      </c>
      <c r="O180" s="61">
        <v>0</v>
      </c>
      <c r="P180" s="190">
        <v>0</v>
      </c>
      <c r="Q180" s="191"/>
      <c r="R180" s="188"/>
      <c r="S180" s="61">
        <v>0</v>
      </c>
      <c r="T180" s="190">
        <v>0</v>
      </c>
      <c r="U180" s="188"/>
    </row>
    <row r="181" spans="1:21">
      <c r="A181" s="60" t="s">
        <v>11</v>
      </c>
      <c r="B181" s="189" t="s">
        <v>257</v>
      </c>
      <c r="C181" s="188"/>
      <c r="D181" s="190">
        <v>0</v>
      </c>
      <c r="E181" s="188"/>
      <c r="F181" s="61">
        <v>0</v>
      </c>
      <c r="G181" s="61">
        <v>0</v>
      </c>
      <c r="H181" s="190">
        <v>0</v>
      </c>
      <c r="I181" s="188"/>
      <c r="J181" s="190">
        <v>0</v>
      </c>
      <c r="K181" s="188"/>
      <c r="L181" s="61">
        <v>0</v>
      </c>
      <c r="M181" s="61">
        <v>0</v>
      </c>
      <c r="N181" s="61">
        <v>0</v>
      </c>
      <c r="O181" s="61">
        <v>0</v>
      </c>
      <c r="P181" s="190">
        <v>0</v>
      </c>
      <c r="Q181" s="191"/>
      <c r="R181" s="188"/>
      <c r="S181" s="61">
        <v>0</v>
      </c>
      <c r="T181" s="190">
        <v>0</v>
      </c>
      <c r="U181" s="188"/>
    </row>
    <row r="182" spans="1:21" ht="15" customHeight="1">
      <c r="A182" s="58" t="s">
        <v>95</v>
      </c>
      <c r="B182" s="192" t="s">
        <v>252</v>
      </c>
      <c r="C182" s="188"/>
      <c r="D182" s="187">
        <v>0</v>
      </c>
      <c r="E182" s="188"/>
      <c r="F182" s="59">
        <v>0</v>
      </c>
      <c r="G182" s="59">
        <v>0</v>
      </c>
      <c r="H182" s="187">
        <v>0</v>
      </c>
      <c r="I182" s="188"/>
      <c r="J182" s="187">
        <v>0</v>
      </c>
      <c r="K182" s="188"/>
      <c r="L182" s="59">
        <v>0</v>
      </c>
      <c r="M182" s="59">
        <v>0</v>
      </c>
      <c r="N182" s="59">
        <v>0</v>
      </c>
      <c r="O182" s="59">
        <v>0</v>
      </c>
      <c r="P182" s="187">
        <v>0</v>
      </c>
      <c r="Q182" s="191"/>
      <c r="R182" s="188"/>
      <c r="S182" s="59">
        <v>0</v>
      </c>
      <c r="T182" s="187">
        <v>0</v>
      </c>
      <c r="U182" s="188"/>
    </row>
    <row r="183" spans="1:21" ht="15" customHeight="1">
      <c r="A183" s="60"/>
      <c r="B183" s="189" t="s">
        <v>253</v>
      </c>
      <c r="C183" s="188"/>
      <c r="D183" s="190">
        <v>0</v>
      </c>
      <c r="E183" s="188"/>
      <c r="F183" s="61">
        <v>0</v>
      </c>
      <c r="G183" s="61">
        <v>0</v>
      </c>
      <c r="H183" s="190">
        <v>0</v>
      </c>
      <c r="I183" s="188"/>
      <c r="J183" s="190">
        <v>0</v>
      </c>
      <c r="K183" s="188"/>
      <c r="L183" s="61">
        <v>0</v>
      </c>
      <c r="M183" s="61">
        <v>0</v>
      </c>
      <c r="N183" s="61">
        <v>0</v>
      </c>
      <c r="O183" s="61">
        <v>0</v>
      </c>
      <c r="P183" s="190">
        <v>0</v>
      </c>
      <c r="Q183" s="191"/>
      <c r="R183" s="188"/>
      <c r="S183" s="61">
        <v>0</v>
      </c>
      <c r="T183" s="190">
        <v>0</v>
      </c>
      <c r="U183" s="188"/>
    </row>
    <row r="184" spans="1:21" ht="15" customHeight="1">
      <c r="A184" s="58" t="s">
        <v>101</v>
      </c>
      <c r="B184" s="192" t="s">
        <v>258</v>
      </c>
      <c r="C184" s="188"/>
      <c r="D184" s="187">
        <v>52354859878</v>
      </c>
      <c r="E184" s="188"/>
      <c r="F184" s="59">
        <v>0</v>
      </c>
      <c r="G184" s="59">
        <v>52354859878</v>
      </c>
      <c r="H184" s="187">
        <v>0</v>
      </c>
      <c r="I184" s="188"/>
      <c r="J184" s="187">
        <v>0</v>
      </c>
      <c r="K184" s="188"/>
      <c r="L184" s="59">
        <v>52354859878</v>
      </c>
      <c r="M184" s="59">
        <v>52354859878</v>
      </c>
      <c r="N184" s="59">
        <v>0</v>
      </c>
      <c r="O184" s="59">
        <v>52354859878</v>
      </c>
      <c r="P184" s="187">
        <v>0</v>
      </c>
      <c r="Q184" s="191"/>
      <c r="R184" s="188"/>
      <c r="S184" s="59">
        <v>0</v>
      </c>
      <c r="T184" s="187">
        <v>52354859878</v>
      </c>
      <c r="U184" s="188"/>
    </row>
    <row r="185" spans="1:21" ht="15" customHeight="1">
      <c r="A185" s="58" t="s">
        <v>0</v>
      </c>
      <c r="B185" s="192" t="s">
        <v>152</v>
      </c>
      <c r="C185" s="188"/>
      <c r="D185" s="187">
        <v>52354859878</v>
      </c>
      <c r="E185" s="188"/>
      <c r="F185" s="59">
        <v>0</v>
      </c>
      <c r="G185" s="59">
        <v>52354859878</v>
      </c>
      <c r="H185" s="187">
        <v>0</v>
      </c>
      <c r="I185" s="188"/>
      <c r="J185" s="187">
        <v>0</v>
      </c>
      <c r="K185" s="188"/>
      <c r="L185" s="59">
        <v>52354859878</v>
      </c>
      <c r="M185" s="59">
        <v>52354859878</v>
      </c>
      <c r="N185" s="59">
        <v>0</v>
      </c>
      <c r="O185" s="59">
        <v>52354859878</v>
      </c>
      <c r="P185" s="187">
        <v>0</v>
      </c>
      <c r="Q185" s="191"/>
      <c r="R185" s="188"/>
      <c r="S185" s="59">
        <v>0</v>
      </c>
      <c r="T185" s="187">
        <v>52354859878</v>
      </c>
      <c r="U185" s="188"/>
    </row>
    <row r="186" spans="1:21">
      <c r="A186" s="60" t="s">
        <v>10</v>
      </c>
      <c r="B186" s="189" t="s">
        <v>153</v>
      </c>
      <c r="C186" s="188"/>
      <c r="D186" s="190">
        <v>24000000000</v>
      </c>
      <c r="E186" s="188"/>
      <c r="F186" s="61">
        <v>0</v>
      </c>
      <c r="G186" s="61">
        <v>24000000000</v>
      </c>
      <c r="H186" s="190">
        <v>0</v>
      </c>
      <c r="I186" s="188"/>
      <c r="J186" s="190">
        <v>0</v>
      </c>
      <c r="K186" s="188"/>
      <c r="L186" s="61">
        <v>24000000000</v>
      </c>
      <c r="M186" s="61">
        <v>24000000000</v>
      </c>
      <c r="N186" s="61">
        <v>0</v>
      </c>
      <c r="O186" s="61">
        <v>24000000000</v>
      </c>
      <c r="P186" s="190">
        <v>0</v>
      </c>
      <c r="Q186" s="191"/>
      <c r="R186" s="188"/>
      <c r="S186" s="61">
        <v>0</v>
      </c>
      <c r="T186" s="190">
        <v>24000000000</v>
      </c>
      <c r="U186" s="188"/>
    </row>
    <row r="187" spans="1:21" ht="15" customHeight="1">
      <c r="A187" s="60" t="s">
        <v>11</v>
      </c>
      <c r="B187" s="189" t="s">
        <v>259</v>
      </c>
      <c r="C187" s="188"/>
      <c r="D187" s="190">
        <v>28354859878</v>
      </c>
      <c r="E187" s="188"/>
      <c r="F187" s="61">
        <v>0</v>
      </c>
      <c r="G187" s="61">
        <v>28354859878</v>
      </c>
      <c r="H187" s="190">
        <v>0</v>
      </c>
      <c r="I187" s="188"/>
      <c r="J187" s="190">
        <v>0</v>
      </c>
      <c r="K187" s="188"/>
      <c r="L187" s="61">
        <v>28354859878</v>
      </c>
      <c r="M187" s="61">
        <v>28354859878</v>
      </c>
      <c r="N187" s="61">
        <v>0</v>
      </c>
      <c r="O187" s="61">
        <v>28354859878</v>
      </c>
      <c r="P187" s="190">
        <v>0</v>
      </c>
      <c r="Q187" s="191"/>
      <c r="R187" s="188"/>
      <c r="S187" s="61">
        <v>0</v>
      </c>
      <c r="T187" s="190">
        <v>28354859878</v>
      </c>
      <c r="U187" s="188"/>
    </row>
    <row r="188" spans="1:21" ht="15" customHeight="1">
      <c r="A188" s="60" t="s">
        <v>27</v>
      </c>
      <c r="B188" s="189" t="s">
        <v>154</v>
      </c>
      <c r="C188" s="188"/>
      <c r="D188" s="190">
        <v>28354859878</v>
      </c>
      <c r="E188" s="188"/>
      <c r="F188" s="61">
        <v>0</v>
      </c>
      <c r="G188" s="61">
        <v>28354859878</v>
      </c>
      <c r="H188" s="190">
        <v>0</v>
      </c>
      <c r="I188" s="188"/>
      <c r="J188" s="190">
        <v>0</v>
      </c>
      <c r="K188" s="188"/>
      <c r="L188" s="61">
        <v>28354859878</v>
      </c>
      <c r="M188" s="61">
        <v>28354859878</v>
      </c>
      <c r="N188" s="61">
        <v>0</v>
      </c>
      <c r="O188" s="61">
        <v>28354859878</v>
      </c>
      <c r="P188" s="190">
        <v>0</v>
      </c>
      <c r="Q188" s="191"/>
      <c r="R188" s="188"/>
      <c r="S188" s="61">
        <v>0</v>
      </c>
      <c r="T188" s="190">
        <v>28354859878</v>
      </c>
      <c r="U188" s="188"/>
    </row>
    <row r="189" spans="1:21" ht="15" customHeight="1">
      <c r="A189" s="60" t="s">
        <v>28</v>
      </c>
      <c r="B189" s="189" t="s">
        <v>155</v>
      </c>
      <c r="C189" s="188"/>
      <c r="D189" s="190">
        <v>0</v>
      </c>
      <c r="E189" s="188"/>
      <c r="F189" s="61">
        <v>0</v>
      </c>
      <c r="G189" s="61">
        <v>0</v>
      </c>
      <c r="H189" s="190">
        <v>0</v>
      </c>
      <c r="I189" s="188"/>
      <c r="J189" s="190">
        <v>0</v>
      </c>
      <c r="K189" s="188"/>
      <c r="L189" s="61">
        <v>0</v>
      </c>
      <c r="M189" s="61">
        <v>0</v>
      </c>
      <c r="N189" s="61">
        <v>0</v>
      </c>
      <c r="O189" s="61">
        <v>0</v>
      </c>
      <c r="P189" s="190">
        <v>0</v>
      </c>
      <c r="Q189" s="191"/>
      <c r="R189" s="188"/>
      <c r="S189" s="61">
        <v>0</v>
      </c>
      <c r="T189" s="190">
        <v>0</v>
      </c>
      <c r="U189" s="188"/>
    </row>
    <row r="190" spans="1:21" ht="15" customHeight="1">
      <c r="A190" s="58" t="s">
        <v>1</v>
      </c>
      <c r="B190" s="192" t="s">
        <v>260</v>
      </c>
      <c r="C190" s="188"/>
      <c r="D190" s="187">
        <v>0</v>
      </c>
      <c r="E190" s="188"/>
      <c r="F190" s="59">
        <v>0</v>
      </c>
      <c r="G190" s="59">
        <v>0</v>
      </c>
      <c r="H190" s="187">
        <v>0</v>
      </c>
      <c r="I190" s="188"/>
      <c r="J190" s="187">
        <v>0</v>
      </c>
      <c r="K190" s="188"/>
      <c r="L190" s="59">
        <v>0</v>
      </c>
      <c r="M190" s="59">
        <v>0</v>
      </c>
      <c r="N190" s="59">
        <v>0</v>
      </c>
      <c r="O190" s="59">
        <v>0</v>
      </c>
      <c r="P190" s="187">
        <v>0</v>
      </c>
      <c r="Q190" s="191"/>
      <c r="R190" s="188"/>
      <c r="S190" s="59">
        <v>0</v>
      </c>
      <c r="T190" s="187">
        <v>0</v>
      </c>
      <c r="U190" s="188"/>
    </row>
    <row r="191" spans="1:21" ht="15" customHeight="1">
      <c r="A191" s="58" t="s">
        <v>90</v>
      </c>
      <c r="B191" s="192" t="s">
        <v>156</v>
      </c>
      <c r="C191" s="188"/>
      <c r="D191" s="187">
        <v>0</v>
      </c>
      <c r="E191" s="188"/>
      <c r="F191" s="59">
        <v>0</v>
      </c>
      <c r="G191" s="59">
        <v>0</v>
      </c>
      <c r="H191" s="187">
        <v>0</v>
      </c>
      <c r="I191" s="188"/>
      <c r="J191" s="187">
        <v>0</v>
      </c>
      <c r="K191" s="188"/>
      <c r="L191" s="59">
        <v>0</v>
      </c>
      <c r="M191" s="59">
        <v>0</v>
      </c>
      <c r="N191" s="59">
        <v>0</v>
      </c>
      <c r="O191" s="59">
        <v>0</v>
      </c>
      <c r="P191" s="187">
        <v>0</v>
      </c>
      <c r="Q191" s="191"/>
      <c r="R191" s="188"/>
      <c r="S191" s="59">
        <v>0</v>
      </c>
      <c r="T191" s="187">
        <v>0</v>
      </c>
      <c r="U191" s="188"/>
    </row>
    <row r="192" spans="1:21" ht="15" customHeight="1">
      <c r="A192" s="58" t="s">
        <v>102</v>
      </c>
      <c r="B192" s="192" t="s">
        <v>261</v>
      </c>
      <c r="C192" s="188"/>
      <c r="D192" s="187">
        <v>18315403098</v>
      </c>
      <c r="E192" s="188"/>
      <c r="F192" s="59">
        <v>0</v>
      </c>
      <c r="G192" s="59">
        <v>18315403098</v>
      </c>
      <c r="H192" s="187">
        <v>0</v>
      </c>
      <c r="I192" s="188"/>
      <c r="J192" s="187">
        <v>0</v>
      </c>
      <c r="K192" s="188"/>
      <c r="L192" s="59">
        <v>18315403098</v>
      </c>
      <c r="M192" s="59">
        <v>18315403098</v>
      </c>
      <c r="N192" s="59">
        <v>0</v>
      </c>
      <c r="O192" s="59">
        <v>18315403098</v>
      </c>
      <c r="P192" s="187">
        <v>0</v>
      </c>
      <c r="Q192" s="191"/>
      <c r="R192" s="188"/>
      <c r="S192" s="59">
        <v>0</v>
      </c>
      <c r="T192" s="187">
        <v>18315403098</v>
      </c>
      <c r="U192" s="188"/>
    </row>
    <row r="193" spans="1:21" ht="15" customHeight="1">
      <c r="A193" s="58" t="s">
        <v>0</v>
      </c>
      <c r="B193" s="192" t="s">
        <v>262</v>
      </c>
      <c r="C193" s="188"/>
      <c r="D193" s="187">
        <v>18315403098</v>
      </c>
      <c r="E193" s="188"/>
      <c r="F193" s="59">
        <v>0</v>
      </c>
      <c r="G193" s="59">
        <v>18315403098</v>
      </c>
      <c r="H193" s="187">
        <v>0</v>
      </c>
      <c r="I193" s="188"/>
      <c r="J193" s="187">
        <v>0</v>
      </c>
      <c r="K193" s="188"/>
      <c r="L193" s="59">
        <v>18315403098</v>
      </c>
      <c r="M193" s="59">
        <v>18315403098</v>
      </c>
      <c r="N193" s="59">
        <v>0</v>
      </c>
      <c r="O193" s="59">
        <v>18315403098</v>
      </c>
      <c r="P193" s="187">
        <v>0</v>
      </c>
      <c r="Q193" s="191"/>
      <c r="R193" s="188"/>
      <c r="S193" s="59">
        <v>0</v>
      </c>
      <c r="T193" s="187">
        <v>18315403098</v>
      </c>
      <c r="U193" s="188"/>
    </row>
    <row r="194" spans="1:21" ht="15" customHeight="1">
      <c r="A194" s="58" t="s">
        <v>1</v>
      </c>
      <c r="B194" s="192" t="s">
        <v>263</v>
      </c>
      <c r="C194" s="188"/>
      <c r="D194" s="187">
        <v>0</v>
      </c>
      <c r="E194" s="188"/>
      <c r="F194" s="59">
        <v>0</v>
      </c>
      <c r="G194" s="59">
        <v>0</v>
      </c>
      <c r="H194" s="187">
        <v>0</v>
      </c>
      <c r="I194" s="188"/>
      <c r="J194" s="187">
        <v>0</v>
      </c>
      <c r="K194" s="188"/>
      <c r="L194" s="59">
        <v>0</v>
      </c>
      <c r="M194" s="59">
        <v>0</v>
      </c>
      <c r="N194" s="59">
        <v>0</v>
      </c>
      <c r="O194" s="59">
        <v>0</v>
      </c>
      <c r="P194" s="187">
        <v>0</v>
      </c>
      <c r="Q194" s="191"/>
      <c r="R194" s="188"/>
      <c r="S194" s="59">
        <v>0</v>
      </c>
      <c r="T194" s="187">
        <v>0</v>
      </c>
      <c r="U194" s="188"/>
    </row>
    <row r="195" spans="1:21" ht="15" customHeight="1">
      <c r="A195" s="62"/>
      <c r="B195" s="194" t="s">
        <v>264</v>
      </c>
      <c r="C195" s="188"/>
      <c r="D195" s="193">
        <v>0</v>
      </c>
      <c r="E195" s="188"/>
      <c r="F195" s="63">
        <v>0</v>
      </c>
      <c r="G195" s="63">
        <v>0</v>
      </c>
      <c r="H195" s="193">
        <v>0</v>
      </c>
      <c r="I195" s="188"/>
      <c r="J195" s="193">
        <v>0</v>
      </c>
      <c r="K195" s="188"/>
      <c r="L195" s="63">
        <v>0</v>
      </c>
      <c r="M195" s="63">
        <v>0</v>
      </c>
      <c r="N195" s="63">
        <v>0</v>
      </c>
      <c r="O195" s="63">
        <v>0</v>
      </c>
      <c r="P195" s="193">
        <v>0</v>
      </c>
      <c r="Q195" s="191"/>
      <c r="R195" s="188"/>
      <c r="S195" s="63">
        <v>0</v>
      </c>
      <c r="T195" s="193">
        <v>0</v>
      </c>
      <c r="U195" s="188"/>
    </row>
    <row r="196" spans="1:21" ht="15" customHeight="1">
      <c r="A196" s="58" t="s">
        <v>103</v>
      </c>
      <c r="B196" s="192" t="s">
        <v>265</v>
      </c>
      <c r="C196" s="188"/>
      <c r="D196" s="187">
        <v>0</v>
      </c>
      <c r="E196" s="188"/>
      <c r="F196" s="59">
        <v>0</v>
      </c>
      <c r="G196" s="59">
        <v>0</v>
      </c>
      <c r="H196" s="187">
        <v>0</v>
      </c>
      <c r="I196" s="188"/>
      <c r="J196" s="187">
        <v>0</v>
      </c>
      <c r="K196" s="188"/>
      <c r="L196" s="59">
        <v>0</v>
      </c>
      <c r="M196" s="59">
        <v>0</v>
      </c>
      <c r="N196" s="59">
        <v>0</v>
      </c>
      <c r="O196" s="59">
        <v>0</v>
      </c>
      <c r="P196" s="187">
        <v>0</v>
      </c>
      <c r="Q196" s="191"/>
      <c r="R196" s="188"/>
      <c r="S196" s="59">
        <v>0</v>
      </c>
      <c r="T196" s="187">
        <v>0</v>
      </c>
      <c r="U196" s="188"/>
    </row>
    <row r="197" spans="1:21" ht="15" customHeight="1">
      <c r="A197" s="58" t="s">
        <v>0</v>
      </c>
      <c r="B197" s="192" t="s">
        <v>158</v>
      </c>
      <c r="C197" s="188"/>
      <c r="D197" s="187">
        <v>0</v>
      </c>
      <c r="E197" s="188"/>
      <c r="F197" s="59">
        <v>0</v>
      </c>
      <c r="G197" s="59">
        <v>0</v>
      </c>
      <c r="H197" s="187">
        <v>0</v>
      </c>
      <c r="I197" s="188"/>
      <c r="J197" s="187">
        <v>0</v>
      </c>
      <c r="K197" s="188"/>
      <c r="L197" s="59">
        <v>0</v>
      </c>
      <c r="M197" s="59">
        <v>0</v>
      </c>
      <c r="N197" s="59">
        <v>0</v>
      </c>
      <c r="O197" s="59">
        <v>0</v>
      </c>
      <c r="P197" s="187">
        <v>0</v>
      </c>
      <c r="Q197" s="191"/>
      <c r="R197" s="188"/>
      <c r="S197" s="59">
        <v>0</v>
      </c>
      <c r="T197" s="187">
        <v>0</v>
      </c>
      <c r="U197" s="188"/>
    </row>
    <row r="198" spans="1:21" ht="15" customHeight="1">
      <c r="A198" s="58" t="s">
        <v>1</v>
      </c>
      <c r="B198" s="192" t="s">
        <v>252</v>
      </c>
      <c r="C198" s="188"/>
      <c r="D198" s="187">
        <v>0</v>
      </c>
      <c r="E198" s="188"/>
      <c r="F198" s="59">
        <v>0</v>
      </c>
      <c r="G198" s="59">
        <v>0</v>
      </c>
      <c r="H198" s="187">
        <v>0</v>
      </c>
      <c r="I198" s="188"/>
      <c r="J198" s="187">
        <v>0</v>
      </c>
      <c r="K198" s="188"/>
      <c r="L198" s="59">
        <v>0</v>
      </c>
      <c r="M198" s="59">
        <v>0</v>
      </c>
      <c r="N198" s="59">
        <v>0</v>
      </c>
      <c r="O198" s="59">
        <v>0</v>
      </c>
      <c r="P198" s="187">
        <v>0</v>
      </c>
      <c r="Q198" s="191"/>
      <c r="R198" s="188"/>
      <c r="S198" s="59">
        <v>0</v>
      </c>
      <c r="T198" s="187">
        <v>0</v>
      </c>
      <c r="U198" s="188"/>
    </row>
    <row r="199" spans="1:21" ht="15" customHeight="1">
      <c r="A199" s="62"/>
      <c r="B199" s="194" t="s">
        <v>264</v>
      </c>
      <c r="C199" s="188"/>
      <c r="D199" s="193">
        <v>0</v>
      </c>
      <c r="E199" s="188"/>
      <c r="F199" s="63">
        <v>0</v>
      </c>
      <c r="G199" s="63">
        <v>0</v>
      </c>
      <c r="H199" s="193">
        <v>0</v>
      </c>
      <c r="I199" s="188"/>
      <c r="J199" s="193">
        <v>0</v>
      </c>
      <c r="K199" s="188"/>
      <c r="L199" s="63">
        <v>0</v>
      </c>
      <c r="M199" s="63">
        <v>0</v>
      </c>
      <c r="N199" s="63">
        <v>0</v>
      </c>
      <c r="O199" s="63">
        <v>0</v>
      </c>
      <c r="P199" s="193">
        <v>0</v>
      </c>
      <c r="Q199" s="191"/>
      <c r="R199" s="188"/>
      <c r="S199" s="63">
        <v>0</v>
      </c>
      <c r="T199" s="193">
        <v>0</v>
      </c>
      <c r="U199" s="188"/>
    </row>
    <row r="200" spans="1:21" s="57" customFormat="1" ht="27.75" customHeight="1">
      <c r="M200" s="51"/>
    </row>
    <row r="201" spans="1:21">
      <c r="I201" s="195" t="s">
        <v>266</v>
      </c>
      <c r="J201" s="180"/>
    </row>
    <row r="202" spans="1:21">
      <c r="A202" s="195" t="s">
        <v>267</v>
      </c>
      <c r="B202" s="180"/>
      <c r="I202" s="180"/>
      <c r="J202" s="180"/>
      <c r="Q202" s="195" t="s">
        <v>333</v>
      </c>
      <c r="R202" s="180"/>
      <c r="S202" s="180"/>
      <c r="T202" s="180"/>
    </row>
    <row r="203" spans="1:21">
      <c r="A203" s="180"/>
      <c r="B203" s="180"/>
      <c r="Q203" s="180"/>
      <c r="R203" s="180"/>
      <c r="S203" s="180"/>
      <c r="T203" s="180"/>
    </row>
    <row r="204" spans="1:21" ht="7.95" customHeight="1"/>
  </sheetData>
  <mergeCells count="1142">
    <mergeCell ref="I201:J202"/>
    <mergeCell ref="A202:B203"/>
    <mergeCell ref="Q202:T203"/>
    <mergeCell ref="B199:C199"/>
    <mergeCell ref="D199:E199"/>
    <mergeCell ref="H199:I199"/>
    <mergeCell ref="J199:K199"/>
    <mergeCell ref="P199:R199"/>
    <mergeCell ref="T199:U199"/>
    <mergeCell ref="B198:C198"/>
    <mergeCell ref="D198:E198"/>
    <mergeCell ref="H198:I198"/>
    <mergeCell ref="J198:K198"/>
    <mergeCell ref="P198:R198"/>
    <mergeCell ref="T198:U198"/>
    <mergeCell ref="B197:C197"/>
    <mergeCell ref="D197:E197"/>
    <mergeCell ref="H197:I197"/>
    <mergeCell ref="J197:K197"/>
    <mergeCell ref="P197:R197"/>
    <mergeCell ref="T197:U197"/>
    <mergeCell ref="B196:C196"/>
    <mergeCell ref="D196:E196"/>
    <mergeCell ref="H196:I196"/>
    <mergeCell ref="J196:K196"/>
    <mergeCell ref="P196:R196"/>
    <mergeCell ref="T196:U196"/>
    <mergeCell ref="B195:C195"/>
    <mergeCell ref="D195:E195"/>
    <mergeCell ref="H195:I195"/>
    <mergeCell ref="J195:K195"/>
    <mergeCell ref="P195:R195"/>
    <mergeCell ref="T195:U195"/>
    <mergeCell ref="B194:C194"/>
    <mergeCell ref="D194:E194"/>
    <mergeCell ref="H194:I194"/>
    <mergeCell ref="J194:K194"/>
    <mergeCell ref="P194:R194"/>
    <mergeCell ref="T194:U194"/>
    <mergeCell ref="B193:C193"/>
    <mergeCell ref="D193:E193"/>
    <mergeCell ref="H193:I193"/>
    <mergeCell ref="J193:K193"/>
    <mergeCell ref="P193:R193"/>
    <mergeCell ref="T193:U193"/>
    <mergeCell ref="B192:C192"/>
    <mergeCell ref="D192:E192"/>
    <mergeCell ref="H192:I192"/>
    <mergeCell ref="J192:K192"/>
    <mergeCell ref="P192:R192"/>
    <mergeCell ref="T192:U192"/>
    <mergeCell ref="B191:C191"/>
    <mergeCell ref="D191:E191"/>
    <mergeCell ref="H191:I191"/>
    <mergeCell ref="J191:K191"/>
    <mergeCell ref="P191:R191"/>
    <mergeCell ref="T191:U191"/>
    <mergeCell ref="B190:C190"/>
    <mergeCell ref="D190:E190"/>
    <mergeCell ref="H190:I190"/>
    <mergeCell ref="J190:K190"/>
    <mergeCell ref="P190:R190"/>
    <mergeCell ref="T190:U190"/>
    <mergeCell ref="B189:C189"/>
    <mergeCell ref="D189:E189"/>
    <mergeCell ref="H189:I189"/>
    <mergeCell ref="J189:K189"/>
    <mergeCell ref="P189:R189"/>
    <mergeCell ref="T189:U189"/>
    <mergeCell ref="B188:C188"/>
    <mergeCell ref="D188:E188"/>
    <mergeCell ref="H188:I188"/>
    <mergeCell ref="J188:K188"/>
    <mergeCell ref="P188:R188"/>
    <mergeCell ref="T188:U188"/>
    <mergeCell ref="B187:C187"/>
    <mergeCell ref="D187:E187"/>
    <mergeCell ref="H187:I187"/>
    <mergeCell ref="J187:K187"/>
    <mergeCell ref="P187:R187"/>
    <mergeCell ref="T187:U187"/>
    <mergeCell ref="B186:C186"/>
    <mergeCell ref="D186:E186"/>
    <mergeCell ref="H186:I186"/>
    <mergeCell ref="J186:K186"/>
    <mergeCell ref="P186:R186"/>
    <mergeCell ref="T186:U186"/>
    <mergeCell ref="B185:C185"/>
    <mergeCell ref="D185:E185"/>
    <mergeCell ref="H185:I185"/>
    <mergeCell ref="J185:K185"/>
    <mergeCell ref="P185:R185"/>
    <mergeCell ref="T185:U185"/>
    <mergeCell ref="B184:C184"/>
    <mergeCell ref="D184:E184"/>
    <mergeCell ref="H184:I184"/>
    <mergeCell ref="J184:K184"/>
    <mergeCell ref="P184:R184"/>
    <mergeCell ref="T184:U184"/>
    <mergeCell ref="B183:C183"/>
    <mergeCell ref="D183:E183"/>
    <mergeCell ref="H183:I183"/>
    <mergeCell ref="J183:K183"/>
    <mergeCell ref="P183:R183"/>
    <mergeCell ref="T183:U183"/>
    <mergeCell ref="B182:C182"/>
    <mergeCell ref="D182:E182"/>
    <mergeCell ref="H182:I182"/>
    <mergeCell ref="J182:K182"/>
    <mergeCell ref="P182:R182"/>
    <mergeCell ref="T182:U182"/>
    <mergeCell ref="B181:C181"/>
    <mergeCell ref="D181:E181"/>
    <mergeCell ref="H181:I181"/>
    <mergeCell ref="J181:K181"/>
    <mergeCell ref="P181:R181"/>
    <mergeCell ref="T181:U181"/>
    <mergeCell ref="B180:C180"/>
    <mergeCell ref="D180:E180"/>
    <mergeCell ref="H180:I180"/>
    <mergeCell ref="J180:K180"/>
    <mergeCell ref="P180:R180"/>
    <mergeCell ref="T180:U180"/>
    <mergeCell ref="B179:C179"/>
    <mergeCell ref="D179:E179"/>
    <mergeCell ref="H179:I179"/>
    <mergeCell ref="J179:K179"/>
    <mergeCell ref="P179:R179"/>
    <mergeCell ref="T179:U179"/>
    <mergeCell ref="B178:C178"/>
    <mergeCell ref="D178:E178"/>
    <mergeCell ref="H178:I178"/>
    <mergeCell ref="J178:K178"/>
    <mergeCell ref="P178:R178"/>
    <mergeCell ref="T178:U178"/>
    <mergeCell ref="B177:C177"/>
    <mergeCell ref="D177:E177"/>
    <mergeCell ref="H177:I177"/>
    <mergeCell ref="J177:K177"/>
    <mergeCell ref="P177:R177"/>
    <mergeCell ref="T177:U177"/>
    <mergeCell ref="B176:C176"/>
    <mergeCell ref="D176:E176"/>
    <mergeCell ref="H176:I176"/>
    <mergeCell ref="J176:K176"/>
    <mergeCell ref="P176:R176"/>
    <mergeCell ref="T176:U176"/>
    <mergeCell ref="B175:C175"/>
    <mergeCell ref="D175:E175"/>
    <mergeCell ref="H175:I175"/>
    <mergeCell ref="J175:K175"/>
    <mergeCell ref="P175:R175"/>
    <mergeCell ref="T175:U175"/>
    <mergeCell ref="B174:C174"/>
    <mergeCell ref="D174:E174"/>
    <mergeCell ref="H174:I174"/>
    <mergeCell ref="J174:K174"/>
    <mergeCell ref="P174:R174"/>
    <mergeCell ref="T174:U174"/>
    <mergeCell ref="B173:C173"/>
    <mergeCell ref="D173:E173"/>
    <mergeCell ref="H173:I173"/>
    <mergeCell ref="J173:K173"/>
    <mergeCell ref="P173:R173"/>
    <mergeCell ref="T173:U173"/>
    <mergeCell ref="B172:C172"/>
    <mergeCell ref="D172:E172"/>
    <mergeCell ref="H172:I172"/>
    <mergeCell ref="J172:K172"/>
    <mergeCell ref="P172:R172"/>
    <mergeCell ref="T172:U172"/>
    <mergeCell ref="B171:C171"/>
    <mergeCell ref="D171:E171"/>
    <mergeCell ref="H171:I171"/>
    <mergeCell ref="J171:K171"/>
    <mergeCell ref="P171:R171"/>
    <mergeCell ref="T171:U171"/>
    <mergeCell ref="B170:C170"/>
    <mergeCell ref="D170:E170"/>
    <mergeCell ref="H170:I170"/>
    <mergeCell ref="J170:K170"/>
    <mergeCell ref="P170:R170"/>
    <mergeCell ref="T170:U170"/>
    <mergeCell ref="B169:C169"/>
    <mergeCell ref="D169:E169"/>
    <mergeCell ref="H169:I169"/>
    <mergeCell ref="J169:K169"/>
    <mergeCell ref="P169:R169"/>
    <mergeCell ref="T169:U169"/>
    <mergeCell ref="B168:C168"/>
    <mergeCell ref="D168:E168"/>
    <mergeCell ref="H168:I168"/>
    <mergeCell ref="J168:K168"/>
    <mergeCell ref="P168:R168"/>
    <mergeCell ref="T168:U168"/>
    <mergeCell ref="B167:C167"/>
    <mergeCell ref="D167:E167"/>
    <mergeCell ref="H167:I167"/>
    <mergeCell ref="J167:K167"/>
    <mergeCell ref="P167:R167"/>
    <mergeCell ref="T167:U167"/>
    <mergeCell ref="B166:C166"/>
    <mergeCell ref="D166:E166"/>
    <mergeCell ref="H166:I166"/>
    <mergeCell ref="J166:K166"/>
    <mergeCell ref="P166:R166"/>
    <mergeCell ref="T166:U166"/>
    <mergeCell ref="B165:C165"/>
    <mergeCell ref="D165:E165"/>
    <mergeCell ref="H165:I165"/>
    <mergeCell ref="J165:K165"/>
    <mergeCell ref="P165:R165"/>
    <mergeCell ref="T165:U165"/>
    <mergeCell ref="B164:C164"/>
    <mergeCell ref="D164:E164"/>
    <mergeCell ref="H164:I164"/>
    <mergeCell ref="J164:K164"/>
    <mergeCell ref="P164:R164"/>
    <mergeCell ref="T164:U164"/>
    <mergeCell ref="B163:C163"/>
    <mergeCell ref="D163:E163"/>
    <mergeCell ref="H163:I163"/>
    <mergeCell ref="J163:K163"/>
    <mergeCell ref="P163:R163"/>
    <mergeCell ref="T163:U163"/>
    <mergeCell ref="B162:C162"/>
    <mergeCell ref="D162:E162"/>
    <mergeCell ref="H162:I162"/>
    <mergeCell ref="J162:K162"/>
    <mergeCell ref="P162:R162"/>
    <mergeCell ref="T162:U162"/>
    <mergeCell ref="B161:C161"/>
    <mergeCell ref="D161:E161"/>
    <mergeCell ref="H161:I161"/>
    <mergeCell ref="J161:K161"/>
    <mergeCell ref="P161:R161"/>
    <mergeCell ref="T161:U161"/>
    <mergeCell ref="B160:C160"/>
    <mergeCell ref="D160:E160"/>
    <mergeCell ref="H160:I160"/>
    <mergeCell ref="J160:K160"/>
    <mergeCell ref="P160:R160"/>
    <mergeCell ref="T160:U160"/>
    <mergeCell ref="B159:C159"/>
    <mergeCell ref="D159:E159"/>
    <mergeCell ref="H159:I159"/>
    <mergeCell ref="J159:K159"/>
    <mergeCell ref="P159:R159"/>
    <mergeCell ref="T159:U159"/>
    <mergeCell ref="B158:C158"/>
    <mergeCell ref="D158:E158"/>
    <mergeCell ref="H158:I158"/>
    <mergeCell ref="J158:K158"/>
    <mergeCell ref="P158:R158"/>
    <mergeCell ref="T158:U158"/>
    <mergeCell ref="B157:C157"/>
    <mergeCell ref="D157:E157"/>
    <mergeCell ref="H157:I157"/>
    <mergeCell ref="J157:K157"/>
    <mergeCell ref="P157:R157"/>
    <mergeCell ref="T157:U157"/>
    <mergeCell ref="B156:C156"/>
    <mergeCell ref="D156:E156"/>
    <mergeCell ref="H156:I156"/>
    <mergeCell ref="J156:K156"/>
    <mergeCell ref="P156:R156"/>
    <mergeCell ref="T156:U156"/>
    <mergeCell ref="B155:C155"/>
    <mergeCell ref="D155:E155"/>
    <mergeCell ref="H155:I155"/>
    <mergeCell ref="J155:K155"/>
    <mergeCell ref="P155:R155"/>
    <mergeCell ref="T155:U155"/>
    <mergeCell ref="B154:C154"/>
    <mergeCell ref="D154:E154"/>
    <mergeCell ref="H154:I154"/>
    <mergeCell ref="J154:K154"/>
    <mergeCell ref="P154:R154"/>
    <mergeCell ref="T154:U154"/>
    <mergeCell ref="B153:C153"/>
    <mergeCell ref="D153:E153"/>
    <mergeCell ref="H153:I153"/>
    <mergeCell ref="J153:K153"/>
    <mergeCell ref="P153:R153"/>
    <mergeCell ref="T153:U153"/>
    <mergeCell ref="B152:C152"/>
    <mergeCell ref="D152:E152"/>
    <mergeCell ref="H152:I152"/>
    <mergeCell ref="J152:K152"/>
    <mergeCell ref="P152:R152"/>
    <mergeCell ref="T152:U152"/>
    <mergeCell ref="B151:C151"/>
    <mergeCell ref="D151:E151"/>
    <mergeCell ref="H151:I151"/>
    <mergeCell ref="J151:K151"/>
    <mergeCell ref="P151:R151"/>
    <mergeCell ref="T151:U151"/>
    <mergeCell ref="B150:C150"/>
    <mergeCell ref="D150:E150"/>
    <mergeCell ref="H150:I150"/>
    <mergeCell ref="J150:K150"/>
    <mergeCell ref="P150:R150"/>
    <mergeCell ref="T150:U150"/>
    <mergeCell ref="B149:C149"/>
    <mergeCell ref="D149:E149"/>
    <mergeCell ref="H149:I149"/>
    <mergeCell ref="J149:K149"/>
    <mergeCell ref="P149:R149"/>
    <mergeCell ref="T149:U149"/>
    <mergeCell ref="B148:C148"/>
    <mergeCell ref="D148:E148"/>
    <mergeCell ref="H148:I148"/>
    <mergeCell ref="J148:K148"/>
    <mergeCell ref="P148:R148"/>
    <mergeCell ref="T148:U148"/>
    <mergeCell ref="B147:C147"/>
    <mergeCell ref="D147:E147"/>
    <mergeCell ref="H147:I147"/>
    <mergeCell ref="J147:K147"/>
    <mergeCell ref="P147:R147"/>
    <mergeCell ref="T147:U147"/>
    <mergeCell ref="B146:C146"/>
    <mergeCell ref="D146:E146"/>
    <mergeCell ref="H146:I146"/>
    <mergeCell ref="J146:K146"/>
    <mergeCell ref="P146:R146"/>
    <mergeCell ref="T146:U146"/>
    <mergeCell ref="B145:C145"/>
    <mergeCell ref="D145:E145"/>
    <mergeCell ref="H145:I145"/>
    <mergeCell ref="J145:K145"/>
    <mergeCell ref="P145:R145"/>
    <mergeCell ref="T145:U145"/>
    <mergeCell ref="B144:C144"/>
    <mergeCell ref="D144:E144"/>
    <mergeCell ref="H144:I144"/>
    <mergeCell ref="J144:K144"/>
    <mergeCell ref="P144:R144"/>
    <mergeCell ref="T144:U144"/>
    <mergeCell ref="B143:C143"/>
    <mergeCell ref="D143:E143"/>
    <mergeCell ref="H143:I143"/>
    <mergeCell ref="J143:K143"/>
    <mergeCell ref="P143:R143"/>
    <mergeCell ref="T143:U143"/>
    <mergeCell ref="B142:C142"/>
    <mergeCell ref="D142:E142"/>
    <mergeCell ref="H142:I142"/>
    <mergeCell ref="J142:K142"/>
    <mergeCell ref="P142:R142"/>
    <mergeCell ref="T142:U142"/>
    <mergeCell ref="B141:C141"/>
    <mergeCell ref="D141:E141"/>
    <mergeCell ref="H141:I141"/>
    <mergeCell ref="J141:K141"/>
    <mergeCell ref="P141:R141"/>
    <mergeCell ref="T141:U141"/>
    <mergeCell ref="B140:C140"/>
    <mergeCell ref="D140:E140"/>
    <mergeCell ref="H140:I140"/>
    <mergeCell ref="J140:K140"/>
    <mergeCell ref="P140:R140"/>
    <mergeCell ref="T140:U140"/>
    <mergeCell ref="B139:C139"/>
    <mergeCell ref="D139:E139"/>
    <mergeCell ref="H139:I139"/>
    <mergeCell ref="J139:K139"/>
    <mergeCell ref="P139:R139"/>
    <mergeCell ref="T139:U139"/>
    <mergeCell ref="B138:C138"/>
    <mergeCell ref="D138:E138"/>
    <mergeCell ref="H138:I138"/>
    <mergeCell ref="J138:K138"/>
    <mergeCell ref="P138:R138"/>
    <mergeCell ref="T138:U138"/>
    <mergeCell ref="B137:C137"/>
    <mergeCell ref="D137:E137"/>
    <mergeCell ref="H137:I137"/>
    <mergeCell ref="J137:K137"/>
    <mergeCell ref="P137:R137"/>
    <mergeCell ref="T137:U137"/>
    <mergeCell ref="B136:C136"/>
    <mergeCell ref="D136:E136"/>
    <mergeCell ref="H136:I136"/>
    <mergeCell ref="J136:K136"/>
    <mergeCell ref="P136:R136"/>
    <mergeCell ref="T136:U136"/>
    <mergeCell ref="B135:C135"/>
    <mergeCell ref="D135:E135"/>
    <mergeCell ref="H135:I135"/>
    <mergeCell ref="J135:K135"/>
    <mergeCell ref="P135:R135"/>
    <mergeCell ref="T135:U135"/>
    <mergeCell ref="B134:C134"/>
    <mergeCell ref="D134:E134"/>
    <mergeCell ref="H134:I134"/>
    <mergeCell ref="J134:K134"/>
    <mergeCell ref="P134:R134"/>
    <mergeCell ref="T134:U134"/>
    <mergeCell ref="B133:C133"/>
    <mergeCell ref="D133:E133"/>
    <mergeCell ref="H133:I133"/>
    <mergeCell ref="J133:K133"/>
    <mergeCell ref="P133:R133"/>
    <mergeCell ref="T133:U133"/>
    <mergeCell ref="B132:C132"/>
    <mergeCell ref="D132:E132"/>
    <mergeCell ref="H132:I132"/>
    <mergeCell ref="J132:K132"/>
    <mergeCell ref="P132:R132"/>
    <mergeCell ref="T132:U132"/>
    <mergeCell ref="B131:C131"/>
    <mergeCell ref="D131:E131"/>
    <mergeCell ref="H131:I131"/>
    <mergeCell ref="J131:K131"/>
    <mergeCell ref="P131:R131"/>
    <mergeCell ref="T131:U131"/>
    <mergeCell ref="B130:C130"/>
    <mergeCell ref="D130:E130"/>
    <mergeCell ref="H130:I130"/>
    <mergeCell ref="J130:K130"/>
    <mergeCell ref="P130:R130"/>
    <mergeCell ref="T130:U130"/>
    <mergeCell ref="B129:C129"/>
    <mergeCell ref="D129:E129"/>
    <mergeCell ref="H129:I129"/>
    <mergeCell ref="J129:K129"/>
    <mergeCell ref="P129:R129"/>
    <mergeCell ref="T129:U129"/>
    <mergeCell ref="B128:C128"/>
    <mergeCell ref="D128:E128"/>
    <mergeCell ref="H128:I128"/>
    <mergeCell ref="J128:K128"/>
    <mergeCell ref="P128:R128"/>
    <mergeCell ref="T128:U128"/>
    <mergeCell ref="B127:C127"/>
    <mergeCell ref="D127:E127"/>
    <mergeCell ref="H127:I127"/>
    <mergeCell ref="J127:K127"/>
    <mergeCell ref="P127:R127"/>
    <mergeCell ref="T127:U127"/>
    <mergeCell ref="B126:C126"/>
    <mergeCell ref="D126:E126"/>
    <mergeCell ref="H126:I126"/>
    <mergeCell ref="J126:K126"/>
    <mergeCell ref="P126:R126"/>
    <mergeCell ref="T126:U126"/>
    <mergeCell ref="B125:C125"/>
    <mergeCell ref="D125:E125"/>
    <mergeCell ref="H125:I125"/>
    <mergeCell ref="J125:K125"/>
    <mergeCell ref="P125:R125"/>
    <mergeCell ref="T125:U125"/>
    <mergeCell ref="B124:C124"/>
    <mergeCell ref="D124:E124"/>
    <mergeCell ref="H124:I124"/>
    <mergeCell ref="J124:K124"/>
    <mergeCell ref="P124:R124"/>
    <mergeCell ref="T124:U124"/>
    <mergeCell ref="B123:C123"/>
    <mergeCell ref="D123:E123"/>
    <mergeCell ref="H123:I123"/>
    <mergeCell ref="J123:K123"/>
    <mergeCell ref="P123:R123"/>
    <mergeCell ref="T123:U123"/>
    <mergeCell ref="B122:C122"/>
    <mergeCell ref="D122:E122"/>
    <mergeCell ref="H122:I122"/>
    <mergeCell ref="J122:K122"/>
    <mergeCell ref="P122:R122"/>
    <mergeCell ref="T122:U122"/>
    <mergeCell ref="B121:C121"/>
    <mergeCell ref="D121:E121"/>
    <mergeCell ref="H121:I121"/>
    <mergeCell ref="J121:K121"/>
    <mergeCell ref="P121:R121"/>
    <mergeCell ref="T121:U121"/>
    <mergeCell ref="B120:C120"/>
    <mergeCell ref="D120:E120"/>
    <mergeCell ref="H120:I120"/>
    <mergeCell ref="J120:K120"/>
    <mergeCell ref="P120:R120"/>
    <mergeCell ref="T120:U120"/>
    <mergeCell ref="B119:C119"/>
    <mergeCell ref="D119:E119"/>
    <mergeCell ref="H119:I119"/>
    <mergeCell ref="J119:K119"/>
    <mergeCell ref="P119:R119"/>
    <mergeCell ref="T119:U119"/>
    <mergeCell ref="B118:C118"/>
    <mergeCell ref="D118:E118"/>
    <mergeCell ref="H118:I118"/>
    <mergeCell ref="J118:K118"/>
    <mergeCell ref="P118:R118"/>
    <mergeCell ref="T118:U118"/>
    <mergeCell ref="B117:C117"/>
    <mergeCell ref="D117:E117"/>
    <mergeCell ref="H117:I117"/>
    <mergeCell ref="J117:K117"/>
    <mergeCell ref="P117:R117"/>
    <mergeCell ref="T117:U117"/>
    <mergeCell ref="B116:C116"/>
    <mergeCell ref="D116:E116"/>
    <mergeCell ref="H116:I116"/>
    <mergeCell ref="J116:K116"/>
    <mergeCell ref="P116:R116"/>
    <mergeCell ref="T116:U116"/>
    <mergeCell ref="B115:C115"/>
    <mergeCell ref="D115:E115"/>
    <mergeCell ref="H115:I115"/>
    <mergeCell ref="J115:K115"/>
    <mergeCell ref="P115:R115"/>
    <mergeCell ref="T115:U115"/>
    <mergeCell ref="B114:C114"/>
    <mergeCell ref="D114:E114"/>
    <mergeCell ref="H114:I114"/>
    <mergeCell ref="J114:K114"/>
    <mergeCell ref="P114:R114"/>
    <mergeCell ref="T114:U114"/>
    <mergeCell ref="B113:C113"/>
    <mergeCell ref="D113:E113"/>
    <mergeCell ref="H113:I113"/>
    <mergeCell ref="J113:K113"/>
    <mergeCell ref="P113:R113"/>
    <mergeCell ref="T113:U113"/>
    <mergeCell ref="B112:C112"/>
    <mergeCell ref="D112:E112"/>
    <mergeCell ref="H112:I112"/>
    <mergeCell ref="J112:K112"/>
    <mergeCell ref="P112:R112"/>
    <mergeCell ref="T112:U112"/>
    <mergeCell ref="B111:C111"/>
    <mergeCell ref="D111:E111"/>
    <mergeCell ref="H111:I111"/>
    <mergeCell ref="J111:K111"/>
    <mergeCell ref="P111:R111"/>
    <mergeCell ref="T111:U111"/>
    <mergeCell ref="B110:C110"/>
    <mergeCell ref="D110:E110"/>
    <mergeCell ref="H110:I110"/>
    <mergeCell ref="J110:K110"/>
    <mergeCell ref="P110:R110"/>
    <mergeCell ref="T110:U110"/>
    <mergeCell ref="B109:C109"/>
    <mergeCell ref="D109:E109"/>
    <mergeCell ref="H109:I109"/>
    <mergeCell ref="J109:K109"/>
    <mergeCell ref="P109:R109"/>
    <mergeCell ref="T109:U109"/>
    <mergeCell ref="B108:C108"/>
    <mergeCell ref="D108:E108"/>
    <mergeCell ref="H108:I108"/>
    <mergeCell ref="J108:K108"/>
    <mergeCell ref="P108:R108"/>
    <mergeCell ref="T108:U108"/>
    <mergeCell ref="B107:C107"/>
    <mergeCell ref="D107:E107"/>
    <mergeCell ref="H107:I107"/>
    <mergeCell ref="J107:K107"/>
    <mergeCell ref="P107:R107"/>
    <mergeCell ref="T107:U107"/>
    <mergeCell ref="B106:C106"/>
    <mergeCell ref="D106:E106"/>
    <mergeCell ref="H106:I106"/>
    <mergeCell ref="J106:K106"/>
    <mergeCell ref="P106:R106"/>
    <mergeCell ref="T106:U106"/>
    <mergeCell ref="B105:C105"/>
    <mergeCell ref="D105:E105"/>
    <mergeCell ref="H105:I105"/>
    <mergeCell ref="J105:K105"/>
    <mergeCell ref="P105:R105"/>
    <mergeCell ref="T105:U105"/>
    <mergeCell ref="B104:C104"/>
    <mergeCell ref="D104:E104"/>
    <mergeCell ref="H104:I104"/>
    <mergeCell ref="J104:K104"/>
    <mergeCell ref="P104:R104"/>
    <mergeCell ref="T104:U104"/>
    <mergeCell ref="B103:C103"/>
    <mergeCell ref="D103:E103"/>
    <mergeCell ref="H103:I103"/>
    <mergeCell ref="J103:K103"/>
    <mergeCell ref="P103:R103"/>
    <mergeCell ref="T103:U103"/>
    <mergeCell ref="B102:C102"/>
    <mergeCell ref="D102:E102"/>
    <mergeCell ref="H102:I102"/>
    <mergeCell ref="J102:K102"/>
    <mergeCell ref="P102:R102"/>
    <mergeCell ref="T102:U102"/>
    <mergeCell ref="B101:C101"/>
    <mergeCell ref="D101:E101"/>
    <mergeCell ref="H101:I101"/>
    <mergeCell ref="J101:K101"/>
    <mergeCell ref="P101:R101"/>
    <mergeCell ref="T101:U101"/>
    <mergeCell ref="B100:C100"/>
    <mergeCell ref="D100:E100"/>
    <mergeCell ref="H100:I100"/>
    <mergeCell ref="J100:K100"/>
    <mergeCell ref="P100:R100"/>
    <mergeCell ref="T100:U100"/>
    <mergeCell ref="B99:C99"/>
    <mergeCell ref="D99:E99"/>
    <mergeCell ref="H99:I99"/>
    <mergeCell ref="J99:K99"/>
    <mergeCell ref="P99:R99"/>
    <mergeCell ref="T99:U99"/>
    <mergeCell ref="B98:C98"/>
    <mergeCell ref="D98:E98"/>
    <mergeCell ref="H98:I98"/>
    <mergeCell ref="J98:K98"/>
    <mergeCell ref="P98:R98"/>
    <mergeCell ref="T98:U98"/>
    <mergeCell ref="B97:C97"/>
    <mergeCell ref="D97:E97"/>
    <mergeCell ref="H97:I97"/>
    <mergeCell ref="J97:K97"/>
    <mergeCell ref="P97:R97"/>
    <mergeCell ref="T97:U97"/>
    <mergeCell ref="B96:C96"/>
    <mergeCell ref="D96:E96"/>
    <mergeCell ref="H96:I96"/>
    <mergeCell ref="J96:K96"/>
    <mergeCell ref="P96:R96"/>
    <mergeCell ref="T96:U96"/>
    <mergeCell ref="B95:C95"/>
    <mergeCell ref="D95:E95"/>
    <mergeCell ref="H95:I95"/>
    <mergeCell ref="J95:K95"/>
    <mergeCell ref="P95:R95"/>
    <mergeCell ref="T95:U95"/>
    <mergeCell ref="B94:C94"/>
    <mergeCell ref="D94:E94"/>
    <mergeCell ref="H94:I94"/>
    <mergeCell ref="J94:K94"/>
    <mergeCell ref="P94:R94"/>
    <mergeCell ref="T94:U94"/>
    <mergeCell ref="B93:C93"/>
    <mergeCell ref="D93:E93"/>
    <mergeCell ref="H93:I93"/>
    <mergeCell ref="J93:K93"/>
    <mergeCell ref="P93:R93"/>
    <mergeCell ref="T93:U93"/>
    <mergeCell ref="B92:C92"/>
    <mergeCell ref="D92:E92"/>
    <mergeCell ref="H92:I92"/>
    <mergeCell ref="J92:K92"/>
    <mergeCell ref="P92:R92"/>
    <mergeCell ref="T92:U92"/>
    <mergeCell ref="B91:C91"/>
    <mergeCell ref="D91:E91"/>
    <mergeCell ref="H91:I91"/>
    <mergeCell ref="J91:K91"/>
    <mergeCell ref="P91:R91"/>
    <mergeCell ref="T91:U91"/>
    <mergeCell ref="B90:C90"/>
    <mergeCell ref="D90:E90"/>
    <mergeCell ref="H90:I90"/>
    <mergeCell ref="J90:K90"/>
    <mergeCell ref="P90:R90"/>
    <mergeCell ref="T90:U90"/>
    <mergeCell ref="B89:C89"/>
    <mergeCell ref="D89:E89"/>
    <mergeCell ref="H89:I89"/>
    <mergeCell ref="J89:K89"/>
    <mergeCell ref="P89:R89"/>
    <mergeCell ref="T89:U89"/>
    <mergeCell ref="B88:C88"/>
    <mergeCell ref="D88:E88"/>
    <mergeCell ref="H88:I88"/>
    <mergeCell ref="J88:K88"/>
    <mergeCell ref="P88:R88"/>
    <mergeCell ref="T88:U88"/>
    <mergeCell ref="B87:C87"/>
    <mergeCell ref="D87:E87"/>
    <mergeCell ref="H87:I87"/>
    <mergeCell ref="J87:K87"/>
    <mergeCell ref="P87:R87"/>
    <mergeCell ref="T87:U87"/>
    <mergeCell ref="B86:C86"/>
    <mergeCell ref="D86:E86"/>
    <mergeCell ref="H86:I86"/>
    <mergeCell ref="J86:K86"/>
    <mergeCell ref="P86:R86"/>
    <mergeCell ref="T86:U86"/>
    <mergeCell ref="B85:C85"/>
    <mergeCell ref="D85:E85"/>
    <mergeCell ref="H85:I85"/>
    <mergeCell ref="J85:K85"/>
    <mergeCell ref="P85:R85"/>
    <mergeCell ref="T85:U85"/>
    <mergeCell ref="B84:C84"/>
    <mergeCell ref="D84:E84"/>
    <mergeCell ref="H84:I84"/>
    <mergeCell ref="J84:K84"/>
    <mergeCell ref="P84:R84"/>
    <mergeCell ref="T84:U84"/>
    <mergeCell ref="B83:C83"/>
    <mergeCell ref="D83:E83"/>
    <mergeCell ref="H83:I83"/>
    <mergeCell ref="J83:K83"/>
    <mergeCell ref="P83:R83"/>
    <mergeCell ref="T83:U83"/>
    <mergeCell ref="B82:C82"/>
    <mergeCell ref="D82:E82"/>
    <mergeCell ref="H82:I82"/>
    <mergeCell ref="J82:K82"/>
    <mergeCell ref="P82:R82"/>
    <mergeCell ref="T82:U82"/>
    <mergeCell ref="B81:C81"/>
    <mergeCell ref="D81:E81"/>
    <mergeCell ref="H81:I81"/>
    <mergeCell ref="J81:K81"/>
    <mergeCell ref="P81:R81"/>
    <mergeCell ref="T81:U81"/>
    <mergeCell ref="B80:C80"/>
    <mergeCell ref="D80:E80"/>
    <mergeCell ref="H80:I80"/>
    <mergeCell ref="J80:K80"/>
    <mergeCell ref="P80:R80"/>
    <mergeCell ref="T80:U80"/>
    <mergeCell ref="B79:C79"/>
    <mergeCell ref="D79:E79"/>
    <mergeCell ref="H79:I79"/>
    <mergeCell ref="J79:K79"/>
    <mergeCell ref="P79:R79"/>
    <mergeCell ref="T79:U79"/>
    <mergeCell ref="B78:C78"/>
    <mergeCell ref="D78:E78"/>
    <mergeCell ref="H78:I78"/>
    <mergeCell ref="J78:K78"/>
    <mergeCell ref="P78:R78"/>
    <mergeCell ref="T78:U78"/>
    <mergeCell ref="B77:C77"/>
    <mergeCell ref="D77:E77"/>
    <mergeCell ref="H77:I77"/>
    <mergeCell ref="P77:R77"/>
    <mergeCell ref="T77:U77"/>
    <mergeCell ref="B76:C76"/>
    <mergeCell ref="D76:E76"/>
    <mergeCell ref="H76:I76"/>
    <mergeCell ref="P76:R76"/>
    <mergeCell ref="T76:U76"/>
    <mergeCell ref="B75:C75"/>
    <mergeCell ref="D75:E75"/>
    <mergeCell ref="H75:I75"/>
    <mergeCell ref="P75:R75"/>
    <mergeCell ref="T75:U75"/>
    <mergeCell ref="B74:C74"/>
    <mergeCell ref="D74:E74"/>
    <mergeCell ref="H74:I74"/>
    <mergeCell ref="P74:R74"/>
    <mergeCell ref="T74:U74"/>
    <mergeCell ref="B73:C73"/>
    <mergeCell ref="D73:E73"/>
    <mergeCell ref="H73:I73"/>
    <mergeCell ref="P73:R73"/>
    <mergeCell ref="T73:U73"/>
    <mergeCell ref="B72:C72"/>
    <mergeCell ref="D72:E72"/>
    <mergeCell ref="H72:I72"/>
    <mergeCell ref="P72:R72"/>
    <mergeCell ref="T72:U72"/>
    <mergeCell ref="B71:C71"/>
    <mergeCell ref="D71:E71"/>
    <mergeCell ref="H71:I71"/>
    <mergeCell ref="P71:R71"/>
    <mergeCell ref="T71:U71"/>
    <mergeCell ref="B70:C70"/>
    <mergeCell ref="D70:E70"/>
    <mergeCell ref="H70:I70"/>
    <mergeCell ref="P70:R70"/>
    <mergeCell ref="T70:U70"/>
    <mergeCell ref="B69:C69"/>
    <mergeCell ref="D69:E69"/>
    <mergeCell ref="H69:I69"/>
    <mergeCell ref="P69:R69"/>
    <mergeCell ref="T69:U69"/>
    <mergeCell ref="B68:C68"/>
    <mergeCell ref="D68:E68"/>
    <mergeCell ref="H68:I68"/>
    <mergeCell ref="P68:R68"/>
    <mergeCell ref="T68:U68"/>
    <mergeCell ref="B67:C67"/>
    <mergeCell ref="D67:E67"/>
    <mergeCell ref="H67:I67"/>
    <mergeCell ref="J67:K67"/>
    <mergeCell ref="P67:R67"/>
    <mergeCell ref="T67:U67"/>
    <mergeCell ref="B66:C66"/>
    <mergeCell ref="D66:E66"/>
    <mergeCell ref="H66:I66"/>
    <mergeCell ref="J66:K66"/>
    <mergeCell ref="P66:R66"/>
    <mergeCell ref="T66:U66"/>
    <mergeCell ref="B65:C65"/>
    <mergeCell ref="D65:E65"/>
    <mergeCell ref="H65:I65"/>
    <mergeCell ref="J65:K65"/>
    <mergeCell ref="P65:R65"/>
    <mergeCell ref="T65:U65"/>
    <mergeCell ref="B64:C64"/>
    <mergeCell ref="D64:E64"/>
    <mergeCell ref="H64:I64"/>
    <mergeCell ref="J64:K64"/>
    <mergeCell ref="P64:R64"/>
    <mergeCell ref="T64:U64"/>
    <mergeCell ref="B63:C63"/>
    <mergeCell ref="D63:E63"/>
    <mergeCell ref="H63:I63"/>
    <mergeCell ref="J63:K63"/>
    <mergeCell ref="P63:R63"/>
    <mergeCell ref="T63:U63"/>
    <mergeCell ref="B62:C62"/>
    <mergeCell ref="D62:E62"/>
    <mergeCell ref="H62:I62"/>
    <mergeCell ref="J62:K62"/>
    <mergeCell ref="P62:R62"/>
    <mergeCell ref="T62:U62"/>
    <mergeCell ref="B61:C61"/>
    <mergeCell ref="D61:E61"/>
    <mergeCell ref="H61:I61"/>
    <mergeCell ref="J61:K61"/>
    <mergeCell ref="P61:R61"/>
    <mergeCell ref="T61:U61"/>
    <mergeCell ref="B60:C60"/>
    <mergeCell ref="D60:E60"/>
    <mergeCell ref="H60:I60"/>
    <mergeCell ref="J60:K60"/>
    <mergeCell ref="P60:R60"/>
    <mergeCell ref="T60:U60"/>
    <mergeCell ref="B59:C59"/>
    <mergeCell ref="D59:E59"/>
    <mergeCell ref="H59:I59"/>
    <mergeCell ref="J59:K59"/>
    <mergeCell ref="P59:R59"/>
    <mergeCell ref="T59:U59"/>
    <mergeCell ref="B58:C58"/>
    <mergeCell ref="D58:E58"/>
    <mergeCell ref="H58:I58"/>
    <mergeCell ref="J58:K58"/>
    <mergeCell ref="P58:R58"/>
    <mergeCell ref="T58:U58"/>
    <mergeCell ref="B57:C57"/>
    <mergeCell ref="D57:E57"/>
    <mergeCell ref="H57:I57"/>
    <mergeCell ref="J57:K57"/>
    <mergeCell ref="P57:R57"/>
    <mergeCell ref="T57:U57"/>
    <mergeCell ref="B56:C56"/>
    <mergeCell ref="D56:E56"/>
    <mergeCell ref="H56:I56"/>
    <mergeCell ref="J56:K56"/>
    <mergeCell ref="P56:R56"/>
    <mergeCell ref="T56:U56"/>
    <mergeCell ref="B55:C55"/>
    <mergeCell ref="D55:E55"/>
    <mergeCell ref="H55:I55"/>
    <mergeCell ref="J55:K55"/>
    <mergeCell ref="P55:R55"/>
    <mergeCell ref="T55:U55"/>
    <mergeCell ref="B54:C54"/>
    <mergeCell ref="D54:E54"/>
    <mergeCell ref="H54:I54"/>
    <mergeCell ref="J54:K54"/>
    <mergeCell ref="P54:R54"/>
    <mergeCell ref="T54:U54"/>
    <mergeCell ref="B53:C53"/>
    <mergeCell ref="D53:E53"/>
    <mergeCell ref="H53:I53"/>
    <mergeCell ref="J53:K53"/>
    <mergeCell ref="P53:R53"/>
    <mergeCell ref="T53:U53"/>
    <mergeCell ref="B52:C52"/>
    <mergeCell ref="D52:E52"/>
    <mergeCell ref="H52:I52"/>
    <mergeCell ref="J52:K52"/>
    <mergeCell ref="P52:R52"/>
    <mergeCell ref="T52:U52"/>
    <mergeCell ref="B51:C51"/>
    <mergeCell ref="D51:E51"/>
    <mergeCell ref="H51:I51"/>
    <mergeCell ref="J51:K51"/>
    <mergeCell ref="P51:R51"/>
    <mergeCell ref="T51:U51"/>
    <mergeCell ref="B50:C50"/>
    <mergeCell ref="D50:E50"/>
    <mergeCell ref="H50:I50"/>
    <mergeCell ref="J50:K50"/>
    <mergeCell ref="P50:R50"/>
    <mergeCell ref="T50:U50"/>
    <mergeCell ref="B49:C49"/>
    <mergeCell ref="D49:E49"/>
    <mergeCell ref="H49:I49"/>
    <mergeCell ref="J49:K49"/>
    <mergeCell ref="P49:R49"/>
    <mergeCell ref="T49:U49"/>
    <mergeCell ref="B48:C48"/>
    <mergeCell ref="D48:E48"/>
    <mergeCell ref="H48:I48"/>
    <mergeCell ref="J48:K48"/>
    <mergeCell ref="P48:R48"/>
    <mergeCell ref="T48:U48"/>
    <mergeCell ref="B47:C47"/>
    <mergeCell ref="D47:E47"/>
    <mergeCell ref="H47:I47"/>
    <mergeCell ref="J47:K47"/>
    <mergeCell ref="P47:R47"/>
    <mergeCell ref="T47:U47"/>
    <mergeCell ref="B46:C46"/>
    <mergeCell ref="D46:E46"/>
    <mergeCell ref="H46:I46"/>
    <mergeCell ref="J46:K46"/>
    <mergeCell ref="P46:R46"/>
    <mergeCell ref="T46:U46"/>
    <mergeCell ref="B45:C45"/>
    <mergeCell ref="D45:E45"/>
    <mergeCell ref="H45:I45"/>
    <mergeCell ref="J45:K45"/>
    <mergeCell ref="P45:R45"/>
    <mergeCell ref="T45:U45"/>
    <mergeCell ref="B44:C44"/>
    <mergeCell ref="D44:E44"/>
    <mergeCell ref="H44:I44"/>
    <mergeCell ref="J44:K44"/>
    <mergeCell ref="P44:R44"/>
    <mergeCell ref="T44:U44"/>
    <mergeCell ref="B43:C43"/>
    <mergeCell ref="D43:E43"/>
    <mergeCell ref="H43:I43"/>
    <mergeCell ref="J43:K43"/>
    <mergeCell ref="P43:R43"/>
    <mergeCell ref="T43:U43"/>
    <mergeCell ref="B42:C42"/>
    <mergeCell ref="D42:E42"/>
    <mergeCell ref="H42:I42"/>
    <mergeCell ref="J42:K42"/>
    <mergeCell ref="P42:R42"/>
    <mergeCell ref="T42:U42"/>
    <mergeCell ref="B41:C41"/>
    <mergeCell ref="D41:E41"/>
    <mergeCell ref="H41:I41"/>
    <mergeCell ref="J41:K41"/>
    <mergeCell ref="P41:R41"/>
    <mergeCell ref="T41:U41"/>
    <mergeCell ref="B40:C40"/>
    <mergeCell ref="D40:E40"/>
    <mergeCell ref="H40:I40"/>
    <mergeCell ref="J40:K40"/>
    <mergeCell ref="P40:R40"/>
    <mergeCell ref="T40:U40"/>
    <mergeCell ref="B39:C39"/>
    <mergeCell ref="D39:E39"/>
    <mergeCell ref="H39:I39"/>
    <mergeCell ref="J39:K39"/>
    <mergeCell ref="P39:R39"/>
    <mergeCell ref="T39:U39"/>
    <mergeCell ref="B38:C38"/>
    <mergeCell ref="D38:E38"/>
    <mergeCell ref="H38:I38"/>
    <mergeCell ref="J38:K38"/>
    <mergeCell ref="P38:R38"/>
    <mergeCell ref="T38:U38"/>
    <mergeCell ref="B37:C37"/>
    <mergeCell ref="D37:E37"/>
    <mergeCell ref="H37:I37"/>
    <mergeCell ref="J37:K37"/>
    <mergeCell ref="P37:R37"/>
    <mergeCell ref="T37:U37"/>
    <mergeCell ref="B36:C36"/>
    <mergeCell ref="D36:E36"/>
    <mergeCell ref="H36:I36"/>
    <mergeCell ref="J36:K36"/>
    <mergeCell ref="P36:R36"/>
    <mergeCell ref="T36:U36"/>
    <mergeCell ref="B35:C35"/>
    <mergeCell ref="D35:E35"/>
    <mergeCell ref="H35:I35"/>
    <mergeCell ref="J35:K35"/>
    <mergeCell ref="P35:R35"/>
    <mergeCell ref="T35:U35"/>
    <mergeCell ref="B34:C34"/>
    <mergeCell ref="D34:E34"/>
    <mergeCell ref="H34:I34"/>
    <mergeCell ref="J34:K34"/>
    <mergeCell ref="P34:R34"/>
    <mergeCell ref="T34:U34"/>
    <mergeCell ref="B33:C33"/>
    <mergeCell ref="D33:E33"/>
    <mergeCell ref="H33:I33"/>
    <mergeCell ref="J33:K33"/>
    <mergeCell ref="P33:R33"/>
    <mergeCell ref="T33:U33"/>
    <mergeCell ref="B32:C32"/>
    <mergeCell ref="D32:E32"/>
    <mergeCell ref="H32:I32"/>
    <mergeCell ref="J32:K32"/>
    <mergeCell ref="P32:R32"/>
    <mergeCell ref="T32:U32"/>
    <mergeCell ref="B31:C31"/>
    <mergeCell ref="D31:E31"/>
    <mergeCell ref="H31:I31"/>
    <mergeCell ref="J31:K31"/>
    <mergeCell ref="P31:R31"/>
    <mergeCell ref="T31:U31"/>
    <mergeCell ref="B30:C30"/>
    <mergeCell ref="D30:E30"/>
    <mergeCell ref="H30:I30"/>
    <mergeCell ref="J30:K30"/>
    <mergeCell ref="P30:R30"/>
    <mergeCell ref="T30:U30"/>
    <mergeCell ref="B29:C29"/>
    <mergeCell ref="D29:E29"/>
    <mergeCell ref="H29:I29"/>
    <mergeCell ref="J29:K29"/>
    <mergeCell ref="P29:R29"/>
    <mergeCell ref="T29:U29"/>
    <mergeCell ref="B28:C28"/>
    <mergeCell ref="D28:E28"/>
    <mergeCell ref="H28:I28"/>
    <mergeCell ref="J28:K28"/>
    <mergeCell ref="P28:R28"/>
    <mergeCell ref="T28:U28"/>
    <mergeCell ref="B27:C27"/>
    <mergeCell ref="D27:E27"/>
    <mergeCell ref="H27:I27"/>
    <mergeCell ref="J27:K27"/>
    <mergeCell ref="P27:R27"/>
    <mergeCell ref="T27:U27"/>
    <mergeCell ref="B26:C26"/>
    <mergeCell ref="D26:E26"/>
    <mergeCell ref="H26:I26"/>
    <mergeCell ref="J26:K26"/>
    <mergeCell ref="P26:R26"/>
    <mergeCell ref="T26:U26"/>
    <mergeCell ref="B25:C25"/>
    <mergeCell ref="D25:E25"/>
    <mergeCell ref="H25:I25"/>
    <mergeCell ref="J25:K25"/>
    <mergeCell ref="P25:R25"/>
    <mergeCell ref="T25:U25"/>
    <mergeCell ref="B24:C24"/>
    <mergeCell ref="D24:E24"/>
    <mergeCell ref="H24:I24"/>
    <mergeCell ref="J24:K24"/>
    <mergeCell ref="P24:R24"/>
    <mergeCell ref="T24:U24"/>
    <mergeCell ref="B23:C23"/>
    <mergeCell ref="D23:E23"/>
    <mergeCell ref="H23:I23"/>
    <mergeCell ref="J23:K23"/>
    <mergeCell ref="P23:R23"/>
    <mergeCell ref="T23:U23"/>
    <mergeCell ref="B22:C22"/>
    <mergeCell ref="D22:E22"/>
    <mergeCell ref="H22:I22"/>
    <mergeCell ref="J22:K22"/>
    <mergeCell ref="P22:R22"/>
    <mergeCell ref="T22:U22"/>
    <mergeCell ref="B21:C21"/>
    <mergeCell ref="D21:E21"/>
    <mergeCell ref="H21:I21"/>
    <mergeCell ref="J21:K21"/>
    <mergeCell ref="P21:R21"/>
    <mergeCell ref="T21:U21"/>
    <mergeCell ref="B20:C20"/>
    <mergeCell ref="D20:E20"/>
    <mergeCell ref="H20:I20"/>
    <mergeCell ref="J20:K20"/>
    <mergeCell ref="P20:R20"/>
    <mergeCell ref="T20:U20"/>
    <mergeCell ref="B19:C19"/>
    <mergeCell ref="D19:E19"/>
    <mergeCell ref="H19:I19"/>
    <mergeCell ref="J19:K19"/>
    <mergeCell ref="P19:R19"/>
    <mergeCell ref="T19:U19"/>
    <mergeCell ref="B18:C18"/>
    <mergeCell ref="D18:E18"/>
    <mergeCell ref="H18:I18"/>
    <mergeCell ref="J18:K18"/>
    <mergeCell ref="P18:R18"/>
    <mergeCell ref="T18:U18"/>
    <mergeCell ref="P11:U11"/>
    <mergeCell ref="B12:C12"/>
    <mergeCell ref="D12:E12"/>
    <mergeCell ref="H12:I12"/>
    <mergeCell ref="J12:K12"/>
    <mergeCell ref="P12:R12"/>
    <mergeCell ref="T12:U12"/>
    <mergeCell ref="B17:C17"/>
    <mergeCell ref="D17:E17"/>
    <mergeCell ref="H17:I17"/>
    <mergeCell ref="J17:K17"/>
    <mergeCell ref="P17:R17"/>
    <mergeCell ref="T17:U17"/>
    <mergeCell ref="B16:C16"/>
    <mergeCell ref="D16:E16"/>
    <mergeCell ref="H16:I16"/>
    <mergeCell ref="J16:K16"/>
    <mergeCell ref="P16:R16"/>
    <mergeCell ref="T16:U16"/>
    <mergeCell ref="B15:C15"/>
    <mergeCell ref="D15:E15"/>
    <mergeCell ref="H15:I15"/>
    <mergeCell ref="J15:K15"/>
    <mergeCell ref="P15:R15"/>
    <mergeCell ref="T15:U15"/>
    <mergeCell ref="R2:T4"/>
    <mergeCell ref="A3:D3"/>
    <mergeCell ref="A6:T6"/>
    <mergeCell ref="A8:T8"/>
    <mergeCell ref="B10:C10"/>
    <mergeCell ref="D10:L10"/>
    <mergeCell ref="M10:U10"/>
    <mergeCell ref="J68:K68"/>
    <mergeCell ref="J69:K69"/>
    <mergeCell ref="J70:K70"/>
    <mergeCell ref="J71:K71"/>
    <mergeCell ref="J72:K72"/>
    <mergeCell ref="J73:K73"/>
    <mergeCell ref="J74:K74"/>
    <mergeCell ref="J75:K75"/>
    <mergeCell ref="J76:K76"/>
    <mergeCell ref="J77:K77"/>
    <mergeCell ref="B14:C14"/>
    <mergeCell ref="D14:E14"/>
    <mergeCell ref="H14:I14"/>
    <mergeCell ref="J14:K14"/>
    <mergeCell ref="P14:R14"/>
    <mergeCell ref="T14:U14"/>
    <mergeCell ref="B13:C13"/>
    <mergeCell ref="D13:E13"/>
    <mergeCell ref="H13:I13"/>
    <mergeCell ref="J13:K13"/>
    <mergeCell ref="P13:R13"/>
    <mergeCell ref="T13:U13"/>
    <mergeCell ref="B11:C11"/>
    <mergeCell ref="D11:E11"/>
    <mergeCell ref="H11:L11"/>
  </mergeCells>
  <pageMargins left="0.70866141732283472" right="0.70866141732283472" top="0.74803149606299213" bottom="0.74803149606299213" header="0.31496062992125984" footer="0.31496062992125984"/>
  <pageSetup paperSize="9" scale="80" orientation="portrait" r:id="rId1"/>
  <colBreaks count="1" manualBreakCount="1">
    <brk id="2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topLeftCell="A4" workbookViewId="0">
      <selection activeCell="M18" sqref="M18"/>
    </sheetView>
  </sheetViews>
  <sheetFormatPr defaultColWidth="9" defaultRowHeight="14.4"/>
  <cols>
    <col min="1" max="1" width="5.5" style="10" customWidth="1"/>
    <col min="2" max="2" width="16.59765625" style="10" customWidth="1"/>
    <col min="3" max="3" width="10.69921875" style="10" customWidth="1"/>
    <col min="4" max="4" width="8.8984375" style="47" customWidth="1"/>
    <col min="5" max="5" width="6" style="47" customWidth="1"/>
    <col min="6" max="6" width="8.19921875" style="48" customWidth="1"/>
    <col min="7" max="7" width="15.69921875" style="48" customWidth="1"/>
    <col min="8" max="8" width="14.69921875" style="49" customWidth="1"/>
    <col min="9" max="9" width="13.69921875" style="50" customWidth="1"/>
    <col min="10" max="10" width="15.19921875" style="10" customWidth="1"/>
    <col min="11" max="11" width="14.09765625" style="10" customWidth="1"/>
    <col min="12" max="12" width="12.5" style="11" customWidth="1"/>
    <col min="13" max="14" width="13.5" style="4" customWidth="1"/>
    <col min="15" max="250" width="9" style="4"/>
    <col min="251" max="251" width="4.69921875" style="4" customWidth="1"/>
    <col min="252" max="252" width="12.09765625" style="4" customWidth="1"/>
    <col min="253" max="253" width="21.09765625" style="4" customWidth="1"/>
    <col min="254" max="255" width="9.3984375" style="4" customWidth="1"/>
    <col min="256" max="258" width="6" style="4" customWidth="1"/>
    <col min="259" max="259" width="7.69921875" style="4" customWidth="1"/>
    <col min="260" max="260" width="9.3984375" style="4" customWidth="1"/>
    <col min="261" max="261" width="8.09765625" style="4" customWidth="1"/>
    <col min="262" max="262" width="9.8984375" style="4" customWidth="1"/>
    <col min="263" max="263" width="9.59765625" style="4" customWidth="1"/>
    <col min="264" max="506" width="9" style="4"/>
    <col min="507" max="507" width="4.69921875" style="4" customWidth="1"/>
    <col min="508" max="508" width="12.09765625" style="4" customWidth="1"/>
    <col min="509" max="509" width="21.09765625" style="4" customWidth="1"/>
    <col min="510" max="511" width="9.3984375" style="4" customWidth="1"/>
    <col min="512" max="514" width="6" style="4" customWidth="1"/>
    <col min="515" max="515" width="7.69921875" style="4" customWidth="1"/>
    <col min="516" max="516" width="9.3984375" style="4" customWidth="1"/>
    <col min="517" max="517" width="8.09765625" style="4" customWidth="1"/>
    <col min="518" max="518" width="9.8984375" style="4" customWidth="1"/>
    <col min="519" max="519" width="9.59765625" style="4" customWidth="1"/>
    <col min="520" max="762" width="9" style="4"/>
    <col min="763" max="763" width="4.69921875" style="4" customWidth="1"/>
    <col min="764" max="764" width="12.09765625" style="4" customWidth="1"/>
    <col min="765" max="765" width="21.09765625" style="4" customWidth="1"/>
    <col min="766" max="767" width="9.3984375" style="4" customWidth="1"/>
    <col min="768" max="770" width="6" style="4" customWidth="1"/>
    <col min="771" max="771" width="7.69921875" style="4" customWidth="1"/>
    <col min="772" max="772" width="9.3984375" style="4" customWidth="1"/>
    <col min="773" max="773" width="8.09765625" style="4" customWidth="1"/>
    <col min="774" max="774" width="9.8984375" style="4" customWidth="1"/>
    <col min="775" max="775" width="9.59765625" style="4" customWidth="1"/>
    <col min="776" max="1018" width="9" style="4"/>
    <col min="1019" max="1019" width="4.69921875" style="4" customWidth="1"/>
    <col min="1020" max="1020" width="12.09765625" style="4" customWidth="1"/>
    <col min="1021" max="1021" width="21.09765625" style="4" customWidth="1"/>
    <col min="1022" max="1023" width="9.3984375" style="4" customWidth="1"/>
    <col min="1024" max="1026" width="6" style="4" customWidth="1"/>
    <col min="1027" max="1027" width="7.69921875" style="4" customWidth="1"/>
    <col min="1028" max="1028" width="9.3984375" style="4" customWidth="1"/>
    <col min="1029" max="1029" width="8.09765625" style="4" customWidth="1"/>
    <col min="1030" max="1030" width="9.8984375" style="4" customWidth="1"/>
    <col min="1031" max="1031" width="9.59765625" style="4" customWidth="1"/>
    <col min="1032" max="1274" width="9" style="4"/>
    <col min="1275" max="1275" width="4.69921875" style="4" customWidth="1"/>
    <col min="1276" max="1276" width="12.09765625" style="4" customWidth="1"/>
    <col min="1277" max="1277" width="21.09765625" style="4" customWidth="1"/>
    <col min="1278" max="1279" width="9.3984375" style="4" customWidth="1"/>
    <col min="1280" max="1282" width="6" style="4" customWidth="1"/>
    <col min="1283" max="1283" width="7.69921875" style="4" customWidth="1"/>
    <col min="1284" max="1284" width="9.3984375" style="4" customWidth="1"/>
    <col min="1285" max="1285" width="8.09765625" style="4" customWidth="1"/>
    <col min="1286" max="1286" width="9.8984375" style="4" customWidth="1"/>
    <col min="1287" max="1287" width="9.59765625" style="4" customWidth="1"/>
    <col min="1288" max="1530" width="9" style="4"/>
    <col min="1531" max="1531" width="4.69921875" style="4" customWidth="1"/>
    <col min="1532" max="1532" width="12.09765625" style="4" customWidth="1"/>
    <col min="1533" max="1533" width="21.09765625" style="4" customWidth="1"/>
    <col min="1534" max="1535" width="9.3984375" style="4" customWidth="1"/>
    <col min="1536" max="1538" width="6" style="4" customWidth="1"/>
    <col min="1539" max="1539" width="7.69921875" style="4" customWidth="1"/>
    <col min="1540" max="1540" width="9.3984375" style="4" customWidth="1"/>
    <col min="1541" max="1541" width="8.09765625" style="4" customWidth="1"/>
    <col min="1542" max="1542" width="9.8984375" style="4" customWidth="1"/>
    <col min="1543" max="1543" width="9.59765625" style="4" customWidth="1"/>
    <col min="1544" max="1786" width="9" style="4"/>
    <col min="1787" max="1787" width="4.69921875" style="4" customWidth="1"/>
    <col min="1788" max="1788" width="12.09765625" style="4" customWidth="1"/>
    <col min="1789" max="1789" width="21.09765625" style="4" customWidth="1"/>
    <col min="1790" max="1791" width="9.3984375" style="4" customWidth="1"/>
    <col min="1792" max="1794" width="6" style="4" customWidth="1"/>
    <col min="1795" max="1795" width="7.69921875" style="4" customWidth="1"/>
    <col min="1796" max="1796" width="9.3984375" style="4" customWidth="1"/>
    <col min="1797" max="1797" width="8.09765625" style="4" customWidth="1"/>
    <col min="1798" max="1798" width="9.8984375" style="4" customWidth="1"/>
    <col min="1799" max="1799" width="9.59765625" style="4" customWidth="1"/>
    <col min="1800" max="2042" width="9" style="4"/>
    <col min="2043" max="2043" width="4.69921875" style="4" customWidth="1"/>
    <col min="2044" max="2044" width="12.09765625" style="4" customWidth="1"/>
    <col min="2045" max="2045" width="21.09765625" style="4" customWidth="1"/>
    <col min="2046" max="2047" width="9.3984375" style="4" customWidth="1"/>
    <col min="2048" max="2050" width="6" style="4" customWidth="1"/>
    <col min="2051" max="2051" width="7.69921875" style="4" customWidth="1"/>
    <col min="2052" max="2052" width="9.3984375" style="4" customWidth="1"/>
    <col min="2053" max="2053" width="8.09765625" style="4" customWidth="1"/>
    <col min="2054" max="2054" width="9.8984375" style="4" customWidth="1"/>
    <col min="2055" max="2055" width="9.59765625" style="4" customWidth="1"/>
    <col min="2056" max="2298" width="9" style="4"/>
    <col min="2299" max="2299" width="4.69921875" style="4" customWidth="1"/>
    <col min="2300" max="2300" width="12.09765625" style="4" customWidth="1"/>
    <col min="2301" max="2301" width="21.09765625" style="4" customWidth="1"/>
    <col min="2302" max="2303" width="9.3984375" style="4" customWidth="1"/>
    <col min="2304" max="2306" width="6" style="4" customWidth="1"/>
    <col min="2307" max="2307" width="7.69921875" style="4" customWidth="1"/>
    <col min="2308" max="2308" width="9.3984375" style="4" customWidth="1"/>
    <col min="2309" max="2309" width="8.09765625" style="4" customWidth="1"/>
    <col min="2310" max="2310" width="9.8984375" style="4" customWidth="1"/>
    <col min="2311" max="2311" width="9.59765625" style="4" customWidth="1"/>
    <col min="2312" max="2554" width="9" style="4"/>
    <col min="2555" max="2555" width="4.69921875" style="4" customWidth="1"/>
    <col min="2556" max="2556" width="12.09765625" style="4" customWidth="1"/>
    <col min="2557" max="2557" width="21.09765625" style="4" customWidth="1"/>
    <col min="2558" max="2559" width="9.3984375" style="4" customWidth="1"/>
    <col min="2560" max="2562" width="6" style="4" customWidth="1"/>
    <col min="2563" max="2563" width="7.69921875" style="4" customWidth="1"/>
    <col min="2564" max="2564" width="9.3984375" style="4" customWidth="1"/>
    <col min="2565" max="2565" width="8.09765625" style="4" customWidth="1"/>
    <col min="2566" max="2566" width="9.8984375" style="4" customWidth="1"/>
    <col min="2567" max="2567" width="9.59765625" style="4" customWidth="1"/>
    <col min="2568" max="2810" width="9" style="4"/>
    <col min="2811" max="2811" width="4.69921875" style="4" customWidth="1"/>
    <col min="2812" max="2812" width="12.09765625" style="4" customWidth="1"/>
    <col min="2813" max="2813" width="21.09765625" style="4" customWidth="1"/>
    <col min="2814" max="2815" width="9.3984375" style="4" customWidth="1"/>
    <col min="2816" max="2818" width="6" style="4" customWidth="1"/>
    <col min="2819" max="2819" width="7.69921875" style="4" customWidth="1"/>
    <col min="2820" max="2820" width="9.3984375" style="4" customWidth="1"/>
    <col min="2821" max="2821" width="8.09765625" style="4" customWidth="1"/>
    <col min="2822" max="2822" width="9.8984375" style="4" customWidth="1"/>
    <col min="2823" max="2823" width="9.59765625" style="4" customWidth="1"/>
    <col min="2824" max="3066" width="9" style="4"/>
    <col min="3067" max="3067" width="4.69921875" style="4" customWidth="1"/>
    <col min="3068" max="3068" width="12.09765625" style="4" customWidth="1"/>
    <col min="3069" max="3069" width="21.09765625" style="4" customWidth="1"/>
    <col min="3070" max="3071" width="9.3984375" style="4" customWidth="1"/>
    <col min="3072" max="3074" width="6" style="4" customWidth="1"/>
    <col min="3075" max="3075" width="7.69921875" style="4" customWidth="1"/>
    <col min="3076" max="3076" width="9.3984375" style="4" customWidth="1"/>
    <col min="3077" max="3077" width="8.09765625" style="4" customWidth="1"/>
    <col min="3078" max="3078" width="9.8984375" style="4" customWidth="1"/>
    <col min="3079" max="3079" width="9.59765625" style="4" customWidth="1"/>
    <col min="3080" max="3322" width="9" style="4"/>
    <col min="3323" max="3323" width="4.69921875" style="4" customWidth="1"/>
    <col min="3324" max="3324" width="12.09765625" style="4" customWidth="1"/>
    <col min="3325" max="3325" width="21.09765625" style="4" customWidth="1"/>
    <col min="3326" max="3327" width="9.3984375" style="4" customWidth="1"/>
    <col min="3328" max="3330" width="6" style="4" customWidth="1"/>
    <col min="3331" max="3331" width="7.69921875" style="4" customWidth="1"/>
    <col min="3332" max="3332" width="9.3984375" style="4" customWidth="1"/>
    <col min="3333" max="3333" width="8.09765625" style="4" customWidth="1"/>
    <col min="3334" max="3334" width="9.8984375" style="4" customWidth="1"/>
    <col min="3335" max="3335" width="9.59765625" style="4" customWidth="1"/>
    <col min="3336" max="3578" width="9" style="4"/>
    <col min="3579" max="3579" width="4.69921875" style="4" customWidth="1"/>
    <col min="3580" max="3580" width="12.09765625" style="4" customWidth="1"/>
    <col min="3581" max="3581" width="21.09765625" style="4" customWidth="1"/>
    <col min="3582" max="3583" width="9.3984375" style="4" customWidth="1"/>
    <col min="3584" max="3586" width="6" style="4" customWidth="1"/>
    <col min="3587" max="3587" width="7.69921875" style="4" customWidth="1"/>
    <col min="3588" max="3588" width="9.3984375" style="4" customWidth="1"/>
    <col min="3589" max="3589" width="8.09765625" style="4" customWidth="1"/>
    <col min="3590" max="3590" width="9.8984375" style="4" customWidth="1"/>
    <col min="3591" max="3591" width="9.59765625" style="4" customWidth="1"/>
    <col min="3592" max="3834" width="9" style="4"/>
    <col min="3835" max="3835" width="4.69921875" style="4" customWidth="1"/>
    <col min="3836" max="3836" width="12.09765625" style="4" customWidth="1"/>
    <col min="3837" max="3837" width="21.09765625" style="4" customWidth="1"/>
    <col min="3838" max="3839" width="9.3984375" style="4" customWidth="1"/>
    <col min="3840" max="3842" width="6" style="4" customWidth="1"/>
    <col min="3843" max="3843" width="7.69921875" style="4" customWidth="1"/>
    <col min="3844" max="3844" width="9.3984375" style="4" customWidth="1"/>
    <col min="3845" max="3845" width="8.09765625" style="4" customWidth="1"/>
    <col min="3846" max="3846" width="9.8984375" style="4" customWidth="1"/>
    <col min="3847" max="3847" width="9.59765625" style="4" customWidth="1"/>
    <col min="3848" max="4090" width="9" style="4"/>
    <col min="4091" max="4091" width="4.69921875" style="4" customWidth="1"/>
    <col min="4092" max="4092" width="12.09765625" style="4" customWidth="1"/>
    <col min="4093" max="4093" width="21.09765625" style="4" customWidth="1"/>
    <col min="4094" max="4095" width="9.3984375" style="4" customWidth="1"/>
    <col min="4096" max="4098" width="6" style="4" customWidth="1"/>
    <col min="4099" max="4099" width="7.69921875" style="4" customWidth="1"/>
    <col min="4100" max="4100" width="9.3984375" style="4" customWidth="1"/>
    <col min="4101" max="4101" width="8.09765625" style="4" customWidth="1"/>
    <col min="4102" max="4102" width="9.8984375" style="4" customWidth="1"/>
    <col min="4103" max="4103" width="9.59765625" style="4" customWidth="1"/>
    <col min="4104" max="4346" width="9" style="4"/>
    <col min="4347" max="4347" width="4.69921875" style="4" customWidth="1"/>
    <col min="4348" max="4348" width="12.09765625" style="4" customWidth="1"/>
    <col min="4349" max="4349" width="21.09765625" style="4" customWidth="1"/>
    <col min="4350" max="4351" width="9.3984375" style="4" customWidth="1"/>
    <col min="4352" max="4354" width="6" style="4" customWidth="1"/>
    <col min="4355" max="4355" width="7.69921875" style="4" customWidth="1"/>
    <col min="4356" max="4356" width="9.3984375" style="4" customWidth="1"/>
    <col min="4357" max="4357" width="8.09765625" style="4" customWidth="1"/>
    <col min="4358" max="4358" width="9.8984375" style="4" customWidth="1"/>
    <col min="4359" max="4359" width="9.59765625" style="4" customWidth="1"/>
    <col min="4360" max="4602" width="9" style="4"/>
    <col min="4603" max="4603" width="4.69921875" style="4" customWidth="1"/>
    <col min="4604" max="4604" width="12.09765625" style="4" customWidth="1"/>
    <col min="4605" max="4605" width="21.09765625" style="4" customWidth="1"/>
    <col min="4606" max="4607" width="9.3984375" style="4" customWidth="1"/>
    <col min="4608" max="4610" width="6" style="4" customWidth="1"/>
    <col min="4611" max="4611" width="7.69921875" style="4" customWidth="1"/>
    <col min="4612" max="4612" width="9.3984375" style="4" customWidth="1"/>
    <col min="4613" max="4613" width="8.09765625" style="4" customWidth="1"/>
    <col min="4614" max="4614" width="9.8984375" style="4" customWidth="1"/>
    <col min="4615" max="4615" width="9.59765625" style="4" customWidth="1"/>
    <col min="4616" max="4858" width="9" style="4"/>
    <col min="4859" max="4859" width="4.69921875" style="4" customWidth="1"/>
    <col min="4860" max="4860" width="12.09765625" style="4" customWidth="1"/>
    <col min="4861" max="4861" width="21.09765625" style="4" customWidth="1"/>
    <col min="4862" max="4863" width="9.3984375" style="4" customWidth="1"/>
    <col min="4864" max="4866" width="6" style="4" customWidth="1"/>
    <col min="4867" max="4867" width="7.69921875" style="4" customWidth="1"/>
    <col min="4868" max="4868" width="9.3984375" style="4" customWidth="1"/>
    <col min="4869" max="4869" width="8.09765625" style="4" customWidth="1"/>
    <col min="4870" max="4870" width="9.8984375" style="4" customWidth="1"/>
    <col min="4871" max="4871" width="9.59765625" style="4" customWidth="1"/>
    <col min="4872" max="5114" width="9" style="4"/>
    <col min="5115" max="5115" width="4.69921875" style="4" customWidth="1"/>
    <col min="5116" max="5116" width="12.09765625" style="4" customWidth="1"/>
    <col min="5117" max="5117" width="21.09765625" style="4" customWidth="1"/>
    <col min="5118" max="5119" width="9.3984375" style="4" customWidth="1"/>
    <col min="5120" max="5122" width="6" style="4" customWidth="1"/>
    <col min="5123" max="5123" width="7.69921875" style="4" customWidth="1"/>
    <col min="5124" max="5124" width="9.3984375" style="4" customWidth="1"/>
    <col min="5125" max="5125" width="8.09765625" style="4" customWidth="1"/>
    <col min="5126" max="5126" width="9.8984375" style="4" customWidth="1"/>
    <col min="5127" max="5127" width="9.59765625" style="4" customWidth="1"/>
    <col min="5128" max="5370" width="9" style="4"/>
    <col min="5371" max="5371" width="4.69921875" style="4" customWidth="1"/>
    <col min="5372" max="5372" width="12.09765625" style="4" customWidth="1"/>
    <col min="5373" max="5373" width="21.09765625" style="4" customWidth="1"/>
    <col min="5374" max="5375" width="9.3984375" style="4" customWidth="1"/>
    <col min="5376" max="5378" width="6" style="4" customWidth="1"/>
    <col min="5379" max="5379" width="7.69921875" style="4" customWidth="1"/>
    <col min="5380" max="5380" width="9.3984375" style="4" customWidth="1"/>
    <col min="5381" max="5381" width="8.09765625" style="4" customWidth="1"/>
    <col min="5382" max="5382" width="9.8984375" style="4" customWidth="1"/>
    <col min="5383" max="5383" width="9.59765625" style="4" customWidth="1"/>
    <col min="5384" max="5626" width="9" style="4"/>
    <col min="5627" max="5627" width="4.69921875" style="4" customWidth="1"/>
    <col min="5628" max="5628" width="12.09765625" style="4" customWidth="1"/>
    <col min="5629" max="5629" width="21.09765625" style="4" customWidth="1"/>
    <col min="5630" max="5631" width="9.3984375" style="4" customWidth="1"/>
    <col min="5632" max="5634" width="6" style="4" customWidth="1"/>
    <col min="5635" max="5635" width="7.69921875" style="4" customWidth="1"/>
    <col min="5636" max="5636" width="9.3984375" style="4" customWidth="1"/>
    <col min="5637" max="5637" width="8.09765625" style="4" customWidth="1"/>
    <col min="5638" max="5638" width="9.8984375" style="4" customWidth="1"/>
    <col min="5639" max="5639" width="9.59765625" style="4" customWidth="1"/>
    <col min="5640" max="5882" width="9" style="4"/>
    <col min="5883" max="5883" width="4.69921875" style="4" customWidth="1"/>
    <col min="5884" max="5884" width="12.09765625" style="4" customWidth="1"/>
    <col min="5885" max="5885" width="21.09765625" style="4" customWidth="1"/>
    <col min="5886" max="5887" width="9.3984375" style="4" customWidth="1"/>
    <col min="5888" max="5890" width="6" style="4" customWidth="1"/>
    <col min="5891" max="5891" width="7.69921875" style="4" customWidth="1"/>
    <col min="5892" max="5892" width="9.3984375" style="4" customWidth="1"/>
    <col min="5893" max="5893" width="8.09765625" style="4" customWidth="1"/>
    <col min="5894" max="5894" width="9.8984375" style="4" customWidth="1"/>
    <col min="5895" max="5895" width="9.59765625" style="4" customWidth="1"/>
    <col min="5896" max="6138" width="9" style="4"/>
    <col min="6139" max="6139" width="4.69921875" style="4" customWidth="1"/>
    <col min="6140" max="6140" width="12.09765625" style="4" customWidth="1"/>
    <col min="6141" max="6141" width="21.09765625" style="4" customWidth="1"/>
    <col min="6142" max="6143" width="9.3984375" style="4" customWidth="1"/>
    <col min="6144" max="6146" width="6" style="4" customWidth="1"/>
    <col min="6147" max="6147" width="7.69921875" style="4" customWidth="1"/>
    <col min="6148" max="6148" width="9.3984375" style="4" customWidth="1"/>
    <col min="6149" max="6149" width="8.09765625" style="4" customWidth="1"/>
    <col min="6150" max="6150" width="9.8984375" style="4" customWidth="1"/>
    <col min="6151" max="6151" width="9.59765625" style="4" customWidth="1"/>
    <col min="6152" max="6394" width="9" style="4"/>
    <col min="6395" max="6395" width="4.69921875" style="4" customWidth="1"/>
    <col min="6396" max="6396" width="12.09765625" style="4" customWidth="1"/>
    <col min="6397" max="6397" width="21.09765625" style="4" customWidth="1"/>
    <col min="6398" max="6399" width="9.3984375" style="4" customWidth="1"/>
    <col min="6400" max="6402" width="6" style="4" customWidth="1"/>
    <col min="6403" max="6403" width="7.69921875" style="4" customWidth="1"/>
    <col min="6404" max="6404" width="9.3984375" style="4" customWidth="1"/>
    <col min="6405" max="6405" width="8.09765625" style="4" customWidth="1"/>
    <col min="6406" max="6406" width="9.8984375" style="4" customWidth="1"/>
    <col min="6407" max="6407" width="9.59765625" style="4" customWidth="1"/>
    <col min="6408" max="6650" width="9" style="4"/>
    <col min="6651" max="6651" width="4.69921875" style="4" customWidth="1"/>
    <col min="6652" max="6652" width="12.09765625" style="4" customWidth="1"/>
    <col min="6653" max="6653" width="21.09765625" style="4" customWidth="1"/>
    <col min="6654" max="6655" width="9.3984375" style="4" customWidth="1"/>
    <col min="6656" max="6658" width="6" style="4" customWidth="1"/>
    <col min="6659" max="6659" width="7.69921875" style="4" customWidth="1"/>
    <col min="6660" max="6660" width="9.3984375" style="4" customWidth="1"/>
    <col min="6661" max="6661" width="8.09765625" style="4" customWidth="1"/>
    <col min="6662" max="6662" width="9.8984375" style="4" customWidth="1"/>
    <col min="6663" max="6663" width="9.59765625" style="4" customWidth="1"/>
    <col min="6664" max="6906" width="9" style="4"/>
    <col min="6907" max="6907" width="4.69921875" style="4" customWidth="1"/>
    <col min="6908" max="6908" width="12.09765625" style="4" customWidth="1"/>
    <col min="6909" max="6909" width="21.09765625" style="4" customWidth="1"/>
    <col min="6910" max="6911" width="9.3984375" style="4" customWidth="1"/>
    <col min="6912" max="6914" width="6" style="4" customWidth="1"/>
    <col min="6915" max="6915" width="7.69921875" style="4" customWidth="1"/>
    <col min="6916" max="6916" width="9.3984375" style="4" customWidth="1"/>
    <col min="6917" max="6917" width="8.09765625" style="4" customWidth="1"/>
    <col min="6918" max="6918" width="9.8984375" style="4" customWidth="1"/>
    <col min="6919" max="6919" width="9.59765625" style="4" customWidth="1"/>
    <col min="6920" max="7162" width="9" style="4"/>
    <col min="7163" max="7163" width="4.69921875" style="4" customWidth="1"/>
    <col min="7164" max="7164" width="12.09765625" style="4" customWidth="1"/>
    <col min="7165" max="7165" width="21.09765625" style="4" customWidth="1"/>
    <col min="7166" max="7167" width="9.3984375" style="4" customWidth="1"/>
    <col min="7168" max="7170" width="6" style="4" customWidth="1"/>
    <col min="7171" max="7171" width="7.69921875" style="4" customWidth="1"/>
    <col min="7172" max="7172" width="9.3984375" style="4" customWidth="1"/>
    <col min="7173" max="7173" width="8.09765625" style="4" customWidth="1"/>
    <col min="7174" max="7174" width="9.8984375" style="4" customWidth="1"/>
    <col min="7175" max="7175" width="9.59765625" style="4" customWidth="1"/>
    <col min="7176" max="7418" width="9" style="4"/>
    <col min="7419" max="7419" width="4.69921875" style="4" customWidth="1"/>
    <col min="7420" max="7420" width="12.09765625" style="4" customWidth="1"/>
    <col min="7421" max="7421" width="21.09765625" style="4" customWidth="1"/>
    <col min="7422" max="7423" width="9.3984375" style="4" customWidth="1"/>
    <col min="7424" max="7426" width="6" style="4" customWidth="1"/>
    <col min="7427" max="7427" width="7.69921875" style="4" customWidth="1"/>
    <col min="7428" max="7428" width="9.3984375" style="4" customWidth="1"/>
    <col min="7429" max="7429" width="8.09765625" style="4" customWidth="1"/>
    <col min="7430" max="7430" width="9.8984375" style="4" customWidth="1"/>
    <col min="7431" max="7431" width="9.59765625" style="4" customWidth="1"/>
    <col min="7432" max="7674" width="9" style="4"/>
    <col min="7675" max="7675" width="4.69921875" style="4" customWidth="1"/>
    <col min="7676" max="7676" width="12.09765625" style="4" customWidth="1"/>
    <col min="7677" max="7677" width="21.09765625" style="4" customWidth="1"/>
    <col min="7678" max="7679" width="9.3984375" style="4" customWidth="1"/>
    <col min="7680" max="7682" width="6" style="4" customWidth="1"/>
    <col min="7683" max="7683" width="7.69921875" style="4" customWidth="1"/>
    <col min="7684" max="7684" width="9.3984375" style="4" customWidth="1"/>
    <col min="7685" max="7685" width="8.09765625" style="4" customWidth="1"/>
    <col min="7686" max="7686" width="9.8984375" style="4" customWidth="1"/>
    <col min="7687" max="7687" width="9.59765625" style="4" customWidth="1"/>
    <col min="7688" max="7930" width="9" style="4"/>
    <col min="7931" max="7931" width="4.69921875" style="4" customWidth="1"/>
    <col min="7932" max="7932" width="12.09765625" style="4" customWidth="1"/>
    <col min="7933" max="7933" width="21.09765625" style="4" customWidth="1"/>
    <col min="7934" max="7935" width="9.3984375" style="4" customWidth="1"/>
    <col min="7936" max="7938" width="6" style="4" customWidth="1"/>
    <col min="7939" max="7939" width="7.69921875" style="4" customWidth="1"/>
    <col min="7940" max="7940" width="9.3984375" style="4" customWidth="1"/>
    <col min="7941" max="7941" width="8.09765625" style="4" customWidth="1"/>
    <col min="7942" max="7942" width="9.8984375" style="4" customWidth="1"/>
    <col min="7943" max="7943" width="9.59765625" style="4" customWidth="1"/>
    <col min="7944" max="8186" width="9" style="4"/>
    <col min="8187" max="8187" width="4.69921875" style="4" customWidth="1"/>
    <col min="8188" max="8188" width="12.09765625" style="4" customWidth="1"/>
    <col min="8189" max="8189" width="21.09765625" style="4" customWidth="1"/>
    <col min="8190" max="8191" width="9.3984375" style="4" customWidth="1"/>
    <col min="8192" max="8194" width="6" style="4" customWidth="1"/>
    <col min="8195" max="8195" width="7.69921875" style="4" customWidth="1"/>
    <col min="8196" max="8196" width="9.3984375" style="4" customWidth="1"/>
    <col min="8197" max="8197" width="8.09765625" style="4" customWidth="1"/>
    <col min="8198" max="8198" width="9.8984375" style="4" customWidth="1"/>
    <col min="8199" max="8199" width="9.59765625" style="4" customWidth="1"/>
    <col min="8200" max="8442" width="9" style="4"/>
    <col min="8443" max="8443" width="4.69921875" style="4" customWidth="1"/>
    <col min="8444" max="8444" width="12.09765625" style="4" customWidth="1"/>
    <col min="8445" max="8445" width="21.09765625" style="4" customWidth="1"/>
    <col min="8446" max="8447" width="9.3984375" style="4" customWidth="1"/>
    <col min="8448" max="8450" width="6" style="4" customWidth="1"/>
    <col min="8451" max="8451" width="7.69921875" style="4" customWidth="1"/>
    <col min="8452" max="8452" width="9.3984375" style="4" customWidth="1"/>
    <col min="8453" max="8453" width="8.09765625" style="4" customWidth="1"/>
    <col min="8454" max="8454" width="9.8984375" style="4" customWidth="1"/>
    <col min="8455" max="8455" width="9.59765625" style="4" customWidth="1"/>
    <col min="8456" max="8698" width="9" style="4"/>
    <col min="8699" max="8699" width="4.69921875" style="4" customWidth="1"/>
    <col min="8700" max="8700" width="12.09765625" style="4" customWidth="1"/>
    <col min="8701" max="8701" width="21.09765625" style="4" customWidth="1"/>
    <col min="8702" max="8703" width="9.3984375" style="4" customWidth="1"/>
    <col min="8704" max="8706" width="6" style="4" customWidth="1"/>
    <col min="8707" max="8707" width="7.69921875" style="4" customWidth="1"/>
    <col min="8708" max="8708" width="9.3984375" style="4" customWidth="1"/>
    <col min="8709" max="8709" width="8.09765625" style="4" customWidth="1"/>
    <col min="8710" max="8710" width="9.8984375" style="4" customWidth="1"/>
    <col min="8711" max="8711" width="9.59765625" style="4" customWidth="1"/>
    <col min="8712" max="8954" width="9" style="4"/>
    <col min="8955" max="8955" width="4.69921875" style="4" customWidth="1"/>
    <col min="8956" max="8956" width="12.09765625" style="4" customWidth="1"/>
    <col min="8957" max="8957" width="21.09765625" style="4" customWidth="1"/>
    <col min="8958" max="8959" width="9.3984375" style="4" customWidth="1"/>
    <col min="8960" max="8962" width="6" style="4" customWidth="1"/>
    <col min="8963" max="8963" width="7.69921875" style="4" customWidth="1"/>
    <col min="8964" max="8964" width="9.3984375" style="4" customWidth="1"/>
    <col min="8965" max="8965" width="8.09765625" style="4" customWidth="1"/>
    <col min="8966" max="8966" width="9.8984375" style="4" customWidth="1"/>
    <col min="8967" max="8967" width="9.59765625" style="4" customWidth="1"/>
    <col min="8968" max="9210" width="9" style="4"/>
    <col min="9211" max="9211" width="4.69921875" style="4" customWidth="1"/>
    <col min="9212" max="9212" width="12.09765625" style="4" customWidth="1"/>
    <col min="9213" max="9213" width="21.09765625" style="4" customWidth="1"/>
    <col min="9214" max="9215" width="9.3984375" style="4" customWidth="1"/>
    <col min="9216" max="9218" width="6" style="4" customWidth="1"/>
    <col min="9219" max="9219" width="7.69921875" style="4" customWidth="1"/>
    <col min="9220" max="9220" width="9.3984375" style="4" customWidth="1"/>
    <col min="9221" max="9221" width="8.09765625" style="4" customWidth="1"/>
    <col min="9222" max="9222" width="9.8984375" style="4" customWidth="1"/>
    <col min="9223" max="9223" width="9.59765625" style="4" customWidth="1"/>
    <col min="9224" max="9466" width="9" style="4"/>
    <col min="9467" max="9467" width="4.69921875" style="4" customWidth="1"/>
    <col min="9468" max="9468" width="12.09765625" style="4" customWidth="1"/>
    <col min="9469" max="9469" width="21.09765625" style="4" customWidth="1"/>
    <col min="9470" max="9471" width="9.3984375" style="4" customWidth="1"/>
    <col min="9472" max="9474" width="6" style="4" customWidth="1"/>
    <col min="9475" max="9475" width="7.69921875" style="4" customWidth="1"/>
    <col min="9476" max="9476" width="9.3984375" style="4" customWidth="1"/>
    <col min="9477" max="9477" width="8.09765625" style="4" customWidth="1"/>
    <col min="9478" max="9478" width="9.8984375" style="4" customWidth="1"/>
    <col min="9479" max="9479" width="9.59765625" style="4" customWidth="1"/>
    <col min="9480" max="9722" width="9" style="4"/>
    <col min="9723" max="9723" width="4.69921875" style="4" customWidth="1"/>
    <col min="9724" max="9724" width="12.09765625" style="4" customWidth="1"/>
    <col min="9725" max="9725" width="21.09765625" style="4" customWidth="1"/>
    <col min="9726" max="9727" width="9.3984375" style="4" customWidth="1"/>
    <col min="9728" max="9730" width="6" style="4" customWidth="1"/>
    <col min="9731" max="9731" width="7.69921875" style="4" customWidth="1"/>
    <col min="9732" max="9732" width="9.3984375" style="4" customWidth="1"/>
    <col min="9733" max="9733" width="8.09765625" style="4" customWidth="1"/>
    <col min="9734" max="9734" width="9.8984375" style="4" customWidth="1"/>
    <col min="9735" max="9735" width="9.59765625" style="4" customWidth="1"/>
    <col min="9736" max="9978" width="9" style="4"/>
    <col min="9979" max="9979" width="4.69921875" style="4" customWidth="1"/>
    <col min="9980" max="9980" width="12.09765625" style="4" customWidth="1"/>
    <col min="9981" max="9981" width="21.09765625" style="4" customWidth="1"/>
    <col min="9982" max="9983" width="9.3984375" style="4" customWidth="1"/>
    <col min="9984" max="9986" width="6" style="4" customWidth="1"/>
    <col min="9987" max="9987" width="7.69921875" style="4" customWidth="1"/>
    <col min="9988" max="9988" width="9.3984375" style="4" customWidth="1"/>
    <col min="9989" max="9989" width="8.09765625" style="4" customWidth="1"/>
    <col min="9990" max="9990" width="9.8984375" style="4" customWidth="1"/>
    <col min="9991" max="9991" width="9.59765625" style="4" customWidth="1"/>
    <col min="9992" max="10234" width="9" style="4"/>
    <col min="10235" max="10235" width="4.69921875" style="4" customWidth="1"/>
    <col min="10236" max="10236" width="12.09765625" style="4" customWidth="1"/>
    <col min="10237" max="10237" width="21.09765625" style="4" customWidth="1"/>
    <col min="10238" max="10239" width="9.3984375" style="4" customWidth="1"/>
    <col min="10240" max="10242" width="6" style="4" customWidth="1"/>
    <col min="10243" max="10243" width="7.69921875" style="4" customWidth="1"/>
    <col min="10244" max="10244" width="9.3984375" style="4" customWidth="1"/>
    <col min="10245" max="10245" width="8.09765625" style="4" customWidth="1"/>
    <col min="10246" max="10246" width="9.8984375" style="4" customWidth="1"/>
    <col min="10247" max="10247" width="9.59765625" style="4" customWidth="1"/>
    <col min="10248" max="10490" width="9" style="4"/>
    <col min="10491" max="10491" width="4.69921875" style="4" customWidth="1"/>
    <col min="10492" max="10492" width="12.09765625" style="4" customWidth="1"/>
    <col min="10493" max="10493" width="21.09765625" style="4" customWidth="1"/>
    <col min="10494" max="10495" width="9.3984375" style="4" customWidth="1"/>
    <col min="10496" max="10498" width="6" style="4" customWidth="1"/>
    <col min="10499" max="10499" width="7.69921875" style="4" customWidth="1"/>
    <col min="10500" max="10500" width="9.3984375" style="4" customWidth="1"/>
    <col min="10501" max="10501" width="8.09765625" style="4" customWidth="1"/>
    <col min="10502" max="10502" width="9.8984375" style="4" customWidth="1"/>
    <col min="10503" max="10503" width="9.59765625" style="4" customWidth="1"/>
    <col min="10504" max="10746" width="9" style="4"/>
    <col min="10747" max="10747" width="4.69921875" style="4" customWidth="1"/>
    <col min="10748" max="10748" width="12.09765625" style="4" customWidth="1"/>
    <col min="10749" max="10749" width="21.09765625" style="4" customWidth="1"/>
    <col min="10750" max="10751" width="9.3984375" style="4" customWidth="1"/>
    <col min="10752" max="10754" width="6" style="4" customWidth="1"/>
    <col min="10755" max="10755" width="7.69921875" style="4" customWidth="1"/>
    <col min="10756" max="10756" width="9.3984375" style="4" customWidth="1"/>
    <col min="10757" max="10757" width="8.09765625" style="4" customWidth="1"/>
    <col min="10758" max="10758" width="9.8984375" style="4" customWidth="1"/>
    <col min="10759" max="10759" width="9.59765625" style="4" customWidth="1"/>
    <col min="10760" max="11002" width="9" style="4"/>
    <col min="11003" max="11003" width="4.69921875" style="4" customWidth="1"/>
    <col min="11004" max="11004" width="12.09765625" style="4" customWidth="1"/>
    <col min="11005" max="11005" width="21.09765625" style="4" customWidth="1"/>
    <col min="11006" max="11007" width="9.3984375" style="4" customWidth="1"/>
    <col min="11008" max="11010" width="6" style="4" customWidth="1"/>
    <col min="11011" max="11011" width="7.69921875" style="4" customWidth="1"/>
    <col min="11012" max="11012" width="9.3984375" style="4" customWidth="1"/>
    <col min="11013" max="11013" width="8.09765625" style="4" customWidth="1"/>
    <col min="11014" max="11014" width="9.8984375" style="4" customWidth="1"/>
    <col min="11015" max="11015" width="9.59765625" style="4" customWidth="1"/>
    <col min="11016" max="11258" width="9" style="4"/>
    <col min="11259" max="11259" width="4.69921875" style="4" customWidth="1"/>
    <col min="11260" max="11260" width="12.09765625" style="4" customWidth="1"/>
    <col min="11261" max="11261" width="21.09765625" style="4" customWidth="1"/>
    <col min="11262" max="11263" width="9.3984375" style="4" customWidth="1"/>
    <col min="11264" max="11266" width="6" style="4" customWidth="1"/>
    <col min="11267" max="11267" width="7.69921875" style="4" customWidth="1"/>
    <col min="11268" max="11268" width="9.3984375" style="4" customWidth="1"/>
    <col min="11269" max="11269" width="8.09765625" style="4" customWidth="1"/>
    <col min="11270" max="11270" width="9.8984375" style="4" customWidth="1"/>
    <col min="11271" max="11271" width="9.59765625" style="4" customWidth="1"/>
    <col min="11272" max="11514" width="9" style="4"/>
    <col min="11515" max="11515" width="4.69921875" style="4" customWidth="1"/>
    <col min="11516" max="11516" width="12.09765625" style="4" customWidth="1"/>
    <col min="11517" max="11517" width="21.09765625" style="4" customWidth="1"/>
    <col min="11518" max="11519" width="9.3984375" style="4" customWidth="1"/>
    <col min="11520" max="11522" width="6" style="4" customWidth="1"/>
    <col min="11523" max="11523" width="7.69921875" style="4" customWidth="1"/>
    <col min="11524" max="11524" width="9.3984375" style="4" customWidth="1"/>
    <col min="11525" max="11525" width="8.09765625" style="4" customWidth="1"/>
    <col min="11526" max="11526" width="9.8984375" style="4" customWidth="1"/>
    <col min="11527" max="11527" width="9.59765625" style="4" customWidth="1"/>
    <col min="11528" max="11770" width="9" style="4"/>
    <col min="11771" max="11771" width="4.69921875" style="4" customWidth="1"/>
    <col min="11772" max="11772" width="12.09765625" style="4" customWidth="1"/>
    <col min="11773" max="11773" width="21.09765625" style="4" customWidth="1"/>
    <col min="11774" max="11775" width="9.3984375" style="4" customWidth="1"/>
    <col min="11776" max="11778" width="6" style="4" customWidth="1"/>
    <col min="11779" max="11779" width="7.69921875" style="4" customWidth="1"/>
    <col min="11780" max="11780" width="9.3984375" style="4" customWidth="1"/>
    <col min="11781" max="11781" width="8.09765625" style="4" customWidth="1"/>
    <col min="11782" max="11782" width="9.8984375" style="4" customWidth="1"/>
    <col min="11783" max="11783" width="9.59765625" style="4" customWidth="1"/>
    <col min="11784" max="12026" width="9" style="4"/>
    <col min="12027" max="12027" width="4.69921875" style="4" customWidth="1"/>
    <col min="12028" max="12028" width="12.09765625" style="4" customWidth="1"/>
    <col min="12029" max="12029" width="21.09765625" style="4" customWidth="1"/>
    <col min="12030" max="12031" width="9.3984375" style="4" customWidth="1"/>
    <col min="12032" max="12034" width="6" style="4" customWidth="1"/>
    <col min="12035" max="12035" width="7.69921875" style="4" customWidth="1"/>
    <col min="12036" max="12036" width="9.3984375" style="4" customWidth="1"/>
    <col min="12037" max="12037" width="8.09765625" style="4" customWidth="1"/>
    <col min="12038" max="12038" width="9.8984375" style="4" customWidth="1"/>
    <col min="12039" max="12039" width="9.59765625" style="4" customWidth="1"/>
    <col min="12040" max="12282" width="9" style="4"/>
    <col min="12283" max="12283" width="4.69921875" style="4" customWidth="1"/>
    <col min="12284" max="12284" width="12.09765625" style="4" customWidth="1"/>
    <col min="12285" max="12285" width="21.09765625" style="4" customWidth="1"/>
    <col min="12286" max="12287" width="9.3984375" style="4" customWidth="1"/>
    <col min="12288" max="12290" width="6" style="4" customWidth="1"/>
    <col min="12291" max="12291" width="7.69921875" style="4" customWidth="1"/>
    <col min="12292" max="12292" width="9.3984375" style="4" customWidth="1"/>
    <col min="12293" max="12293" width="8.09765625" style="4" customWidth="1"/>
    <col min="12294" max="12294" width="9.8984375" style="4" customWidth="1"/>
    <col min="12295" max="12295" width="9.59765625" style="4" customWidth="1"/>
    <col min="12296" max="12538" width="9" style="4"/>
    <col min="12539" max="12539" width="4.69921875" style="4" customWidth="1"/>
    <col min="12540" max="12540" width="12.09765625" style="4" customWidth="1"/>
    <col min="12541" max="12541" width="21.09765625" style="4" customWidth="1"/>
    <col min="12542" max="12543" width="9.3984375" style="4" customWidth="1"/>
    <col min="12544" max="12546" width="6" style="4" customWidth="1"/>
    <col min="12547" max="12547" width="7.69921875" style="4" customWidth="1"/>
    <col min="12548" max="12548" width="9.3984375" style="4" customWidth="1"/>
    <col min="12549" max="12549" width="8.09765625" style="4" customWidth="1"/>
    <col min="12550" max="12550" width="9.8984375" style="4" customWidth="1"/>
    <col min="12551" max="12551" width="9.59765625" style="4" customWidth="1"/>
    <col min="12552" max="12794" width="9" style="4"/>
    <col min="12795" max="12795" width="4.69921875" style="4" customWidth="1"/>
    <col min="12796" max="12796" width="12.09765625" style="4" customWidth="1"/>
    <col min="12797" max="12797" width="21.09765625" style="4" customWidth="1"/>
    <col min="12798" max="12799" width="9.3984375" style="4" customWidth="1"/>
    <col min="12800" max="12802" width="6" style="4" customWidth="1"/>
    <col min="12803" max="12803" width="7.69921875" style="4" customWidth="1"/>
    <col min="12804" max="12804" width="9.3984375" style="4" customWidth="1"/>
    <col min="12805" max="12805" width="8.09765625" style="4" customWidth="1"/>
    <col min="12806" max="12806" width="9.8984375" style="4" customWidth="1"/>
    <col min="12807" max="12807" width="9.59765625" style="4" customWidth="1"/>
    <col min="12808" max="13050" width="9" style="4"/>
    <col min="13051" max="13051" width="4.69921875" style="4" customWidth="1"/>
    <col min="13052" max="13052" width="12.09765625" style="4" customWidth="1"/>
    <col min="13053" max="13053" width="21.09765625" style="4" customWidth="1"/>
    <col min="13054" max="13055" width="9.3984375" style="4" customWidth="1"/>
    <col min="13056" max="13058" width="6" style="4" customWidth="1"/>
    <col min="13059" max="13059" width="7.69921875" style="4" customWidth="1"/>
    <col min="13060" max="13060" width="9.3984375" style="4" customWidth="1"/>
    <col min="13061" max="13061" width="8.09765625" style="4" customWidth="1"/>
    <col min="13062" max="13062" width="9.8984375" style="4" customWidth="1"/>
    <col min="13063" max="13063" width="9.59765625" style="4" customWidth="1"/>
    <col min="13064" max="13306" width="9" style="4"/>
    <col min="13307" max="13307" width="4.69921875" style="4" customWidth="1"/>
    <col min="13308" max="13308" width="12.09765625" style="4" customWidth="1"/>
    <col min="13309" max="13309" width="21.09765625" style="4" customWidth="1"/>
    <col min="13310" max="13311" width="9.3984375" style="4" customWidth="1"/>
    <col min="13312" max="13314" width="6" style="4" customWidth="1"/>
    <col min="13315" max="13315" width="7.69921875" style="4" customWidth="1"/>
    <col min="13316" max="13316" width="9.3984375" style="4" customWidth="1"/>
    <col min="13317" max="13317" width="8.09765625" style="4" customWidth="1"/>
    <col min="13318" max="13318" width="9.8984375" style="4" customWidth="1"/>
    <col min="13319" max="13319" width="9.59765625" style="4" customWidth="1"/>
    <col min="13320" max="13562" width="9" style="4"/>
    <col min="13563" max="13563" width="4.69921875" style="4" customWidth="1"/>
    <col min="13564" max="13564" width="12.09765625" style="4" customWidth="1"/>
    <col min="13565" max="13565" width="21.09765625" style="4" customWidth="1"/>
    <col min="13566" max="13567" width="9.3984375" style="4" customWidth="1"/>
    <col min="13568" max="13570" width="6" style="4" customWidth="1"/>
    <col min="13571" max="13571" width="7.69921875" style="4" customWidth="1"/>
    <col min="13572" max="13572" width="9.3984375" style="4" customWidth="1"/>
    <col min="13573" max="13573" width="8.09765625" style="4" customWidth="1"/>
    <col min="13574" max="13574" width="9.8984375" style="4" customWidth="1"/>
    <col min="13575" max="13575" width="9.59765625" style="4" customWidth="1"/>
    <col min="13576" max="13818" width="9" style="4"/>
    <col min="13819" max="13819" width="4.69921875" style="4" customWidth="1"/>
    <col min="13820" max="13820" width="12.09765625" style="4" customWidth="1"/>
    <col min="13821" max="13821" width="21.09765625" style="4" customWidth="1"/>
    <col min="13822" max="13823" width="9.3984375" style="4" customWidth="1"/>
    <col min="13824" max="13826" width="6" style="4" customWidth="1"/>
    <col min="13827" max="13827" width="7.69921875" style="4" customWidth="1"/>
    <col min="13828" max="13828" width="9.3984375" style="4" customWidth="1"/>
    <col min="13829" max="13829" width="8.09765625" style="4" customWidth="1"/>
    <col min="13830" max="13830" width="9.8984375" style="4" customWidth="1"/>
    <col min="13831" max="13831" width="9.59765625" style="4" customWidth="1"/>
    <col min="13832" max="14074" width="9" style="4"/>
    <col min="14075" max="14075" width="4.69921875" style="4" customWidth="1"/>
    <col min="14076" max="14076" width="12.09765625" style="4" customWidth="1"/>
    <col min="14077" max="14077" width="21.09765625" style="4" customWidth="1"/>
    <col min="14078" max="14079" width="9.3984375" style="4" customWidth="1"/>
    <col min="14080" max="14082" width="6" style="4" customWidth="1"/>
    <col min="14083" max="14083" width="7.69921875" style="4" customWidth="1"/>
    <col min="14084" max="14084" width="9.3984375" style="4" customWidth="1"/>
    <col min="14085" max="14085" width="8.09765625" style="4" customWidth="1"/>
    <col min="14086" max="14086" width="9.8984375" style="4" customWidth="1"/>
    <col min="14087" max="14087" width="9.59765625" style="4" customWidth="1"/>
    <col min="14088" max="14330" width="9" style="4"/>
    <col min="14331" max="14331" width="4.69921875" style="4" customWidth="1"/>
    <col min="14332" max="14332" width="12.09765625" style="4" customWidth="1"/>
    <col min="14333" max="14333" width="21.09765625" style="4" customWidth="1"/>
    <col min="14334" max="14335" width="9.3984375" style="4" customWidth="1"/>
    <col min="14336" max="14338" width="6" style="4" customWidth="1"/>
    <col min="14339" max="14339" width="7.69921875" style="4" customWidth="1"/>
    <col min="14340" max="14340" width="9.3984375" style="4" customWidth="1"/>
    <col min="14341" max="14341" width="8.09765625" style="4" customWidth="1"/>
    <col min="14342" max="14342" width="9.8984375" style="4" customWidth="1"/>
    <col min="14343" max="14343" width="9.59765625" style="4" customWidth="1"/>
    <col min="14344" max="14586" width="9" style="4"/>
    <col min="14587" max="14587" width="4.69921875" style="4" customWidth="1"/>
    <col min="14588" max="14588" width="12.09765625" style="4" customWidth="1"/>
    <col min="14589" max="14589" width="21.09765625" style="4" customWidth="1"/>
    <col min="14590" max="14591" width="9.3984375" style="4" customWidth="1"/>
    <col min="14592" max="14594" width="6" style="4" customWidth="1"/>
    <col min="14595" max="14595" width="7.69921875" style="4" customWidth="1"/>
    <col min="14596" max="14596" width="9.3984375" style="4" customWidth="1"/>
    <col min="14597" max="14597" width="8.09765625" style="4" customWidth="1"/>
    <col min="14598" max="14598" width="9.8984375" style="4" customWidth="1"/>
    <col min="14599" max="14599" width="9.59765625" style="4" customWidth="1"/>
    <col min="14600" max="14842" width="9" style="4"/>
    <col min="14843" max="14843" width="4.69921875" style="4" customWidth="1"/>
    <col min="14844" max="14844" width="12.09765625" style="4" customWidth="1"/>
    <col min="14845" max="14845" width="21.09765625" style="4" customWidth="1"/>
    <col min="14846" max="14847" width="9.3984375" style="4" customWidth="1"/>
    <col min="14848" max="14850" width="6" style="4" customWidth="1"/>
    <col min="14851" max="14851" width="7.69921875" style="4" customWidth="1"/>
    <col min="14852" max="14852" width="9.3984375" style="4" customWidth="1"/>
    <col min="14853" max="14853" width="8.09765625" style="4" customWidth="1"/>
    <col min="14854" max="14854" width="9.8984375" style="4" customWidth="1"/>
    <col min="14855" max="14855" width="9.59765625" style="4" customWidth="1"/>
    <col min="14856" max="15098" width="9" style="4"/>
    <col min="15099" max="15099" width="4.69921875" style="4" customWidth="1"/>
    <col min="15100" max="15100" width="12.09765625" style="4" customWidth="1"/>
    <col min="15101" max="15101" width="21.09765625" style="4" customWidth="1"/>
    <col min="15102" max="15103" width="9.3984375" style="4" customWidth="1"/>
    <col min="15104" max="15106" width="6" style="4" customWidth="1"/>
    <col min="15107" max="15107" width="7.69921875" style="4" customWidth="1"/>
    <col min="15108" max="15108" width="9.3984375" style="4" customWidth="1"/>
    <col min="15109" max="15109" width="8.09765625" style="4" customWidth="1"/>
    <col min="15110" max="15110" width="9.8984375" style="4" customWidth="1"/>
    <col min="15111" max="15111" width="9.59765625" style="4" customWidth="1"/>
    <col min="15112" max="15354" width="9" style="4"/>
    <col min="15355" max="15355" width="4.69921875" style="4" customWidth="1"/>
    <col min="15356" max="15356" width="12.09765625" style="4" customWidth="1"/>
    <col min="15357" max="15357" width="21.09765625" style="4" customWidth="1"/>
    <col min="15358" max="15359" width="9.3984375" style="4" customWidth="1"/>
    <col min="15360" max="15362" width="6" style="4" customWidth="1"/>
    <col min="15363" max="15363" width="7.69921875" style="4" customWidth="1"/>
    <col min="15364" max="15364" width="9.3984375" style="4" customWidth="1"/>
    <col min="15365" max="15365" width="8.09765625" style="4" customWidth="1"/>
    <col min="15366" max="15366" width="9.8984375" style="4" customWidth="1"/>
    <col min="15367" max="15367" width="9.59765625" style="4" customWidth="1"/>
    <col min="15368" max="15610" width="9" style="4"/>
    <col min="15611" max="15611" width="4.69921875" style="4" customWidth="1"/>
    <col min="15612" max="15612" width="12.09765625" style="4" customWidth="1"/>
    <col min="15613" max="15613" width="21.09765625" style="4" customWidth="1"/>
    <col min="15614" max="15615" width="9.3984375" style="4" customWidth="1"/>
    <col min="15616" max="15618" width="6" style="4" customWidth="1"/>
    <col min="15619" max="15619" width="7.69921875" style="4" customWidth="1"/>
    <col min="15620" max="15620" width="9.3984375" style="4" customWidth="1"/>
    <col min="15621" max="15621" width="8.09765625" style="4" customWidth="1"/>
    <col min="15622" max="15622" width="9.8984375" style="4" customWidth="1"/>
    <col min="15623" max="15623" width="9.59765625" style="4" customWidth="1"/>
    <col min="15624" max="15866" width="9" style="4"/>
    <col min="15867" max="15867" width="4.69921875" style="4" customWidth="1"/>
    <col min="15868" max="15868" width="12.09765625" style="4" customWidth="1"/>
    <col min="15869" max="15869" width="21.09765625" style="4" customWidth="1"/>
    <col min="15870" max="15871" width="9.3984375" style="4" customWidth="1"/>
    <col min="15872" max="15874" width="6" style="4" customWidth="1"/>
    <col min="15875" max="15875" width="7.69921875" style="4" customWidth="1"/>
    <col min="15876" max="15876" width="9.3984375" style="4" customWidth="1"/>
    <col min="15877" max="15877" width="8.09765625" style="4" customWidth="1"/>
    <col min="15878" max="15878" width="9.8984375" style="4" customWidth="1"/>
    <col min="15879" max="15879" width="9.59765625" style="4" customWidth="1"/>
    <col min="15880" max="16122" width="9" style="4"/>
    <col min="16123" max="16123" width="4.69921875" style="4" customWidth="1"/>
    <col min="16124" max="16124" width="12.09765625" style="4" customWidth="1"/>
    <col min="16125" max="16125" width="21.09765625" style="4" customWidth="1"/>
    <col min="16126" max="16127" width="9.3984375" style="4" customWidth="1"/>
    <col min="16128" max="16130" width="6" style="4" customWidth="1"/>
    <col min="16131" max="16131" width="7.69921875" style="4" customWidth="1"/>
    <col min="16132" max="16132" width="9.3984375" style="4" customWidth="1"/>
    <col min="16133" max="16133" width="8.09765625" style="4" customWidth="1"/>
    <col min="16134" max="16134" width="9.8984375" style="4" customWidth="1"/>
    <col min="16135" max="16135" width="9.59765625" style="4" customWidth="1"/>
    <col min="16136" max="16384" width="9" style="4"/>
  </cols>
  <sheetData>
    <row r="1" spans="1:14" ht="17.399999999999999">
      <c r="A1" s="196" t="s">
        <v>272</v>
      </c>
      <c r="B1" s="196"/>
      <c r="C1" s="196"/>
      <c r="D1" s="196"/>
      <c r="E1" s="196"/>
      <c r="F1" s="196"/>
      <c r="G1" s="196"/>
      <c r="H1" s="196"/>
      <c r="I1" s="196"/>
      <c r="J1" s="196"/>
      <c r="K1" s="196"/>
      <c r="L1" s="196"/>
      <c r="M1" s="196"/>
      <c r="N1" s="196"/>
    </row>
    <row r="2" spans="1:14" ht="17.399999999999999">
      <c r="A2" s="196" t="s">
        <v>273</v>
      </c>
      <c r="B2" s="196"/>
      <c r="C2" s="196"/>
      <c r="D2" s="196"/>
      <c r="E2" s="196"/>
      <c r="F2" s="196"/>
      <c r="G2" s="196"/>
      <c r="H2" s="196"/>
      <c r="I2" s="196"/>
      <c r="J2" s="196"/>
      <c r="K2" s="196"/>
      <c r="L2" s="196"/>
      <c r="M2" s="196"/>
      <c r="N2" s="196"/>
    </row>
    <row r="3" spans="1:14">
      <c r="A3" s="5"/>
      <c r="B3" s="5"/>
      <c r="C3" s="5"/>
      <c r="D3" s="6"/>
      <c r="E3" s="6"/>
      <c r="F3" s="7"/>
      <c r="G3" s="7"/>
      <c r="H3" s="8"/>
      <c r="I3" s="9"/>
    </row>
    <row r="4" spans="1:14" ht="55.2">
      <c r="A4" s="12" t="s">
        <v>274</v>
      </c>
      <c r="B4" s="13" t="s">
        <v>275</v>
      </c>
      <c r="C4" s="13" t="s">
        <v>276</v>
      </c>
      <c r="D4" s="14" t="s">
        <v>277</v>
      </c>
      <c r="E4" s="15" t="s">
        <v>278</v>
      </c>
      <c r="F4" s="16" t="s">
        <v>279</v>
      </c>
      <c r="G4" s="16" t="s">
        <v>280</v>
      </c>
      <c r="H4" s="17" t="s">
        <v>281</v>
      </c>
      <c r="I4" s="18" t="s">
        <v>282</v>
      </c>
      <c r="J4" s="18" t="s">
        <v>283</v>
      </c>
      <c r="K4" s="18" t="s">
        <v>284</v>
      </c>
      <c r="L4" s="19" t="s">
        <v>285</v>
      </c>
      <c r="M4" s="20" t="s">
        <v>286</v>
      </c>
      <c r="N4" s="20" t="s">
        <v>287</v>
      </c>
    </row>
    <row r="5" spans="1:14">
      <c r="A5" s="21">
        <v>1</v>
      </c>
      <c r="B5" s="22" t="s">
        <v>288</v>
      </c>
      <c r="C5" s="22" t="s">
        <v>320</v>
      </c>
      <c r="D5" s="23" t="s">
        <v>289</v>
      </c>
      <c r="E5" s="21" t="s">
        <v>290</v>
      </c>
      <c r="F5" s="23">
        <v>72.3</v>
      </c>
      <c r="G5" s="24">
        <f>H5-I5</f>
        <v>381744000</v>
      </c>
      <c r="H5" s="25">
        <v>3347490000</v>
      </c>
      <c r="I5" s="25">
        <v>2965746000</v>
      </c>
      <c r="J5" s="25">
        <v>2965746000</v>
      </c>
      <c r="K5" s="25">
        <f>I5-J5</f>
        <v>0</v>
      </c>
      <c r="L5" s="26">
        <v>46108</v>
      </c>
      <c r="M5" s="27"/>
      <c r="N5" s="28"/>
    </row>
    <row r="6" spans="1:14">
      <c r="A6" s="21">
        <v>2</v>
      </c>
      <c r="B6" s="22" t="s">
        <v>288</v>
      </c>
      <c r="C6" s="22" t="s">
        <v>320</v>
      </c>
      <c r="D6" s="23" t="s">
        <v>289</v>
      </c>
      <c r="E6" s="21" t="s">
        <v>291</v>
      </c>
      <c r="F6" s="23">
        <v>71.3</v>
      </c>
      <c r="G6" s="24">
        <f t="shared" ref="G6:G24" si="0">H6-I6</f>
        <v>376464000</v>
      </c>
      <c r="H6" s="25">
        <v>3301190000</v>
      </c>
      <c r="I6" s="25">
        <v>2924726000</v>
      </c>
      <c r="J6" s="25">
        <v>2924726000</v>
      </c>
      <c r="K6" s="25">
        <f t="shared" ref="K6:K24" si="1">I6-J6</f>
        <v>0</v>
      </c>
      <c r="L6" s="38">
        <v>46119</v>
      </c>
      <c r="M6" s="27"/>
      <c r="N6" s="28"/>
    </row>
    <row r="7" spans="1:14">
      <c r="A7" s="21">
        <v>3</v>
      </c>
      <c r="B7" s="22" t="s">
        <v>288</v>
      </c>
      <c r="C7" s="22" t="s">
        <v>320</v>
      </c>
      <c r="D7" s="23" t="s">
        <v>289</v>
      </c>
      <c r="E7" s="21" t="s">
        <v>292</v>
      </c>
      <c r="F7" s="23">
        <v>70.099999999999994</v>
      </c>
      <c r="G7" s="24">
        <f t="shared" si="0"/>
        <v>370128000</v>
      </c>
      <c r="H7" s="25">
        <v>3252639999.9999995</v>
      </c>
      <c r="I7" s="25">
        <v>2882511999.9999995</v>
      </c>
      <c r="J7" s="25">
        <v>2882511999.9999995</v>
      </c>
      <c r="K7" s="25">
        <f t="shared" si="1"/>
        <v>0</v>
      </c>
      <c r="L7" s="38">
        <v>46119</v>
      </c>
      <c r="M7" s="27"/>
      <c r="N7" s="28"/>
    </row>
    <row r="8" spans="1:14" s="33" customFormat="1">
      <c r="A8" s="21">
        <v>4</v>
      </c>
      <c r="B8" s="29" t="s">
        <v>293</v>
      </c>
      <c r="C8" s="22" t="s">
        <v>321</v>
      </c>
      <c r="D8" s="21" t="s">
        <v>289</v>
      </c>
      <c r="E8" s="21" t="s">
        <v>294</v>
      </c>
      <c r="F8" s="21">
        <v>75</v>
      </c>
      <c r="G8" s="24">
        <f t="shared" si="0"/>
        <v>426075000</v>
      </c>
      <c r="H8" s="25">
        <v>2316675000</v>
      </c>
      <c r="I8" s="25">
        <v>1890600000</v>
      </c>
      <c r="J8" s="25">
        <v>1890600000</v>
      </c>
      <c r="K8" s="25">
        <f t="shared" si="1"/>
        <v>0</v>
      </c>
      <c r="L8" s="30">
        <v>46098</v>
      </c>
      <c r="M8" s="31"/>
      <c r="N8" s="32"/>
    </row>
    <row r="9" spans="1:14">
      <c r="A9" s="21">
        <v>5</v>
      </c>
      <c r="B9" s="22" t="s">
        <v>295</v>
      </c>
      <c r="C9" s="22" t="s">
        <v>322</v>
      </c>
      <c r="D9" s="21" t="s">
        <v>289</v>
      </c>
      <c r="E9" s="21" t="s">
        <v>296</v>
      </c>
      <c r="F9" s="21">
        <v>75</v>
      </c>
      <c r="G9" s="24">
        <f t="shared" si="0"/>
        <v>426075000</v>
      </c>
      <c r="H9" s="25">
        <v>2749500000</v>
      </c>
      <c r="I9" s="25">
        <v>2323425000</v>
      </c>
      <c r="J9" s="25">
        <v>2323425000</v>
      </c>
      <c r="K9" s="25">
        <f t="shared" si="1"/>
        <v>0</v>
      </c>
      <c r="L9" s="30">
        <v>46107</v>
      </c>
      <c r="M9" s="27"/>
      <c r="N9" s="28"/>
    </row>
    <row r="10" spans="1:14">
      <c r="A10" s="21">
        <v>6</v>
      </c>
      <c r="B10" s="22" t="s">
        <v>297</v>
      </c>
      <c r="C10" s="22" t="s">
        <v>323</v>
      </c>
      <c r="D10" s="21" t="s">
        <v>298</v>
      </c>
      <c r="E10" s="21" t="s">
        <v>299</v>
      </c>
      <c r="F10" s="21">
        <v>109.6</v>
      </c>
      <c r="G10" s="24">
        <f t="shared" si="0"/>
        <v>655408000</v>
      </c>
      <c r="H10" s="25">
        <v>3482759200</v>
      </c>
      <c r="I10" s="25">
        <v>2827351200</v>
      </c>
      <c r="J10" s="25">
        <v>2827351200</v>
      </c>
      <c r="K10" s="25">
        <f t="shared" si="1"/>
        <v>0</v>
      </c>
      <c r="L10" s="38">
        <v>46119</v>
      </c>
      <c r="M10" s="27"/>
      <c r="N10" s="28"/>
    </row>
    <row r="11" spans="1:14">
      <c r="A11" s="21">
        <v>7</v>
      </c>
      <c r="B11" s="22" t="s">
        <v>297</v>
      </c>
      <c r="C11" s="22" t="s">
        <v>323</v>
      </c>
      <c r="D11" s="21" t="s">
        <v>298</v>
      </c>
      <c r="E11" s="21" t="s">
        <v>300</v>
      </c>
      <c r="F11" s="21">
        <v>109.9</v>
      </c>
      <c r="G11" s="24">
        <f t="shared" si="0"/>
        <v>657202000</v>
      </c>
      <c r="H11" s="25">
        <v>3525262300</v>
      </c>
      <c r="I11" s="25">
        <v>2868060300</v>
      </c>
      <c r="J11" s="25">
        <v>2868060300</v>
      </c>
      <c r="K11" s="25">
        <f t="shared" si="1"/>
        <v>0</v>
      </c>
      <c r="L11" s="38">
        <v>46119</v>
      </c>
      <c r="M11" s="27"/>
      <c r="N11" s="28"/>
    </row>
    <row r="12" spans="1:14">
      <c r="A12" s="21">
        <v>8</v>
      </c>
      <c r="B12" s="22" t="s">
        <v>301</v>
      </c>
      <c r="C12" s="22" t="s">
        <v>324</v>
      </c>
      <c r="D12" s="21" t="s">
        <v>298</v>
      </c>
      <c r="E12" s="21" t="s">
        <v>302</v>
      </c>
      <c r="F12" s="21">
        <v>110.1</v>
      </c>
      <c r="G12" s="24">
        <f t="shared" si="0"/>
        <v>658398000</v>
      </c>
      <c r="H12" s="25">
        <v>3641777700</v>
      </c>
      <c r="I12" s="25">
        <v>2983379700</v>
      </c>
      <c r="J12" s="25">
        <v>2983379700</v>
      </c>
      <c r="K12" s="25">
        <f t="shared" si="1"/>
        <v>0</v>
      </c>
      <c r="L12" s="38">
        <v>46119</v>
      </c>
      <c r="M12" s="27"/>
      <c r="N12" s="28"/>
    </row>
    <row r="13" spans="1:14">
      <c r="A13" s="21">
        <v>9</v>
      </c>
      <c r="B13" s="29" t="s">
        <v>293</v>
      </c>
      <c r="C13" s="22" t="s">
        <v>321</v>
      </c>
      <c r="D13" s="21" t="s">
        <v>289</v>
      </c>
      <c r="E13" s="21" t="s">
        <v>303</v>
      </c>
      <c r="F13" s="21">
        <v>116.1</v>
      </c>
      <c r="G13" s="24">
        <f t="shared" si="0"/>
        <v>763705000</v>
      </c>
      <c r="H13" s="25">
        <v>5069854800</v>
      </c>
      <c r="I13" s="25">
        <v>4306149800</v>
      </c>
      <c r="J13" s="25">
        <v>4306149800</v>
      </c>
      <c r="K13" s="25">
        <f t="shared" si="1"/>
        <v>0</v>
      </c>
      <c r="L13" s="30">
        <v>46101</v>
      </c>
      <c r="M13" s="27"/>
      <c r="N13" s="28"/>
    </row>
    <row r="14" spans="1:14">
      <c r="A14" s="21">
        <v>10</v>
      </c>
      <c r="B14" s="29" t="s">
        <v>304</v>
      </c>
      <c r="C14" s="22" t="s">
        <v>325</v>
      </c>
      <c r="D14" s="21" t="s">
        <v>289</v>
      </c>
      <c r="E14" s="21" t="s">
        <v>305</v>
      </c>
      <c r="F14" s="21">
        <v>86.5</v>
      </c>
      <c r="G14" s="24">
        <f t="shared" si="0"/>
        <v>568997000</v>
      </c>
      <c r="H14" s="25">
        <v>3641650000</v>
      </c>
      <c r="I14" s="25">
        <v>3072653000</v>
      </c>
      <c r="J14" s="25">
        <v>3072653000</v>
      </c>
      <c r="K14" s="25">
        <f t="shared" si="1"/>
        <v>0</v>
      </c>
      <c r="L14" s="30">
        <v>46093</v>
      </c>
      <c r="M14" s="20"/>
      <c r="N14" s="20"/>
    </row>
    <row r="15" spans="1:14">
      <c r="A15" s="21">
        <v>11</v>
      </c>
      <c r="B15" s="22" t="s">
        <v>306</v>
      </c>
      <c r="C15" s="22" t="s">
        <v>326</v>
      </c>
      <c r="D15" s="21" t="s">
        <v>298</v>
      </c>
      <c r="E15" s="21" t="s">
        <v>307</v>
      </c>
      <c r="F15" s="21">
        <v>108.4</v>
      </c>
      <c r="G15" s="24">
        <f t="shared" si="0"/>
        <v>607040000</v>
      </c>
      <c r="H15" s="25">
        <v>3479640000</v>
      </c>
      <c r="I15" s="25">
        <v>2872600000</v>
      </c>
      <c r="J15" s="25">
        <v>2872600000</v>
      </c>
      <c r="K15" s="25">
        <f t="shared" si="1"/>
        <v>0</v>
      </c>
      <c r="L15" s="30">
        <v>46112</v>
      </c>
      <c r="M15" s="20"/>
      <c r="N15" s="20"/>
    </row>
    <row r="16" spans="1:14">
      <c r="A16" s="21">
        <v>12</v>
      </c>
      <c r="B16" s="22" t="s">
        <v>295</v>
      </c>
      <c r="C16" s="22" t="s">
        <v>322</v>
      </c>
      <c r="D16" s="21" t="s">
        <v>298</v>
      </c>
      <c r="E16" s="21" t="s">
        <v>308</v>
      </c>
      <c r="F16" s="21">
        <v>108.6</v>
      </c>
      <c r="G16" s="24">
        <f t="shared" si="0"/>
        <v>608160000</v>
      </c>
      <c r="H16" s="25">
        <v>3873762000</v>
      </c>
      <c r="I16" s="25">
        <v>3265602000</v>
      </c>
      <c r="J16" s="25">
        <v>3265602000</v>
      </c>
      <c r="K16" s="25">
        <f t="shared" si="1"/>
        <v>0</v>
      </c>
      <c r="L16" s="30">
        <v>46119</v>
      </c>
      <c r="M16" s="20"/>
      <c r="N16" s="20"/>
    </row>
    <row r="17" spans="1:14" s="35" customFormat="1">
      <c r="A17" s="21">
        <v>13</v>
      </c>
      <c r="B17" s="29" t="s">
        <v>309</v>
      </c>
      <c r="C17" s="22" t="s">
        <v>327</v>
      </c>
      <c r="D17" s="21" t="s">
        <v>298</v>
      </c>
      <c r="E17" s="21" t="s">
        <v>310</v>
      </c>
      <c r="F17" s="21">
        <v>108.9</v>
      </c>
      <c r="G17" s="24">
        <f t="shared" si="0"/>
        <v>609840000</v>
      </c>
      <c r="H17" s="25">
        <v>3463020000</v>
      </c>
      <c r="I17" s="25">
        <v>2853180000</v>
      </c>
      <c r="J17" s="25">
        <v>2853180000</v>
      </c>
      <c r="K17" s="25">
        <f t="shared" si="1"/>
        <v>0</v>
      </c>
      <c r="L17" s="30">
        <v>46105</v>
      </c>
      <c r="M17" s="20"/>
      <c r="N17" s="34"/>
    </row>
    <row r="18" spans="1:14">
      <c r="A18" s="21">
        <v>14</v>
      </c>
      <c r="B18" s="22" t="s">
        <v>311</v>
      </c>
      <c r="C18" s="22" t="s">
        <v>328</v>
      </c>
      <c r="D18" s="21" t="s">
        <v>298</v>
      </c>
      <c r="E18" s="21" t="s">
        <v>312</v>
      </c>
      <c r="F18" s="21">
        <v>109</v>
      </c>
      <c r="G18" s="24">
        <f t="shared" si="0"/>
        <v>610400000</v>
      </c>
      <c r="H18" s="25">
        <v>3520700000</v>
      </c>
      <c r="I18" s="25">
        <v>2910300000</v>
      </c>
      <c r="J18" s="36">
        <v>2910300000</v>
      </c>
      <c r="K18" s="36">
        <f t="shared" si="1"/>
        <v>0</v>
      </c>
      <c r="L18" s="37">
        <v>46118</v>
      </c>
      <c r="M18" s="20"/>
      <c r="N18" s="20"/>
    </row>
    <row r="19" spans="1:14">
      <c r="A19" s="21">
        <v>15</v>
      </c>
      <c r="B19" s="22" t="s">
        <v>311</v>
      </c>
      <c r="C19" s="22" t="s">
        <v>328</v>
      </c>
      <c r="D19" s="23" t="s">
        <v>298</v>
      </c>
      <c r="E19" s="21" t="s">
        <v>313</v>
      </c>
      <c r="F19" s="23">
        <v>109.2</v>
      </c>
      <c r="G19" s="24">
        <f t="shared" si="0"/>
        <v>611520000</v>
      </c>
      <c r="H19" s="25">
        <v>3527160000</v>
      </c>
      <c r="I19" s="25">
        <v>2915640000</v>
      </c>
      <c r="J19" s="36">
        <v>2915640000</v>
      </c>
      <c r="K19" s="36">
        <f t="shared" si="1"/>
        <v>0</v>
      </c>
      <c r="L19" s="37">
        <v>46118</v>
      </c>
      <c r="M19" s="20"/>
      <c r="N19" s="20"/>
    </row>
    <row r="20" spans="1:14">
      <c r="A20" s="21">
        <v>16</v>
      </c>
      <c r="B20" s="29" t="s">
        <v>293</v>
      </c>
      <c r="C20" s="22" t="s">
        <v>321</v>
      </c>
      <c r="D20" s="23" t="s">
        <v>298</v>
      </c>
      <c r="E20" s="21" t="s">
        <v>314</v>
      </c>
      <c r="F20" s="23">
        <v>109.3</v>
      </c>
      <c r="G20" s="24">
        <f t="shared" si="0"/>
        <v>612080000</v>
      </c>
      <c r="H20" s="25">
        <v>3585040000</v>
      </c>
      <c r="I20" s="25">
        <v>2972960000</v>
      </c>
      <c r="J20" s="36">
        <v>2972960000</v>
      </c>
      <c r="K20" s="36">
        <f t="shared" si="1"/>
        <v>0</v>
      </c>
      <c r="L20" s="37">
        <v>46118</v>
      </c>
      <c r="M20" s="20"/>
      <c r="N20" s="20"/>
    </row>
    <row r="21" spans="1:14">
      <c r="A21" s="21">
        <v>17</v>
      </c>
      <c r="B21" s="29" t="s">
        <v>293</v>
      </c>
      <c r="C21" s="22" t="s">
        <v>321</v>
      </c>
      <c r="D21" s="23" t="s">
        <v>298</v>
      </c>
      <c r="E21" s="21" t="s">
        <v>315</v>
      </c>
      <c r="F21" s="23">
        <v>109.5</v>
      </c>
      <c r="G21" s="24">
        <f t="shared" si="0"/>
        <v>613200000</v>
      </c>
      <c r="H21" s="25">
        <v>3504000000</v>
      </c>
      <c r="I21" s="25">
        <v>2890800000</v>
      </c>
      <c r="J21" s="25">
        <v>2890800000</v>
      </c>
      <c r="K21" s="36">
        <f t="shared" si="1"/>
        <v>0</v>
      </c>
      <c r="L21" s="38">
        <v>46119</v>
      </c>
      <c r="M21" s="20"/>
      <c r="N21" s="20"/>
    </row>
    <row r="22" spans="1:14">
      <c r="A22" s="21">
        <v>18</v>
      </c>
      <c r="B22" s="29" t="s">
        <v>293</v>
      </c>
      <c r="C22" s="22" t="s">
        <v>321</v>
      </c>
      <c r="D22" s="23" t="s">
        <v>298</v>
      </c>
      <c r="E22" s="21" t="s">
        <v>303</v>
      </c>
      <c r="F22" s="23">
        <v>109.8</v>
      </c>
      <c r="G22" s="24">
        <f t="shared" si="0"/>
        <v>614880000</v>
      </c>
      <c r="H22" s="25">
        <v>3601440000</v>
      </c>
      <c r="I22" s="25">
        <v>2986560000</v>
      </c>
      <c r="J22" s="25">
        <v>2986560000</v>
      </c>
      <c r="K22" s="25">
        <f t="shared" si="1"/>
        <v>0</v>
      </c>
      <c r="L22" s="26"/>
      <c r="M22" s="20"/>
      <c r="N22" s="20"/>
    </row>
    <row r="23" spans="1:14">
      <c r="A23" s="21">
        <v>19</v>
      </c>
      <c r="B23" s="22" t="s">
        <v>316</v>
      </c>
      <c r="C23" s="22" t="s">
        <v>329</v>
      </c>
      <c r="D23" s="23" t="s">
        <v>298</v>
      </c>
      <c r="E23" s="21" t="s">
        <v>317</v>
      </c>
      <c r="F23" s="23">
        <v>109.9</v>
      </c>
      <c r="G23" s="24">
        <f t="shared" si="0"/>
        <v>615440000</v>
      </c>
      <c r="H23" s="25">
        <v>3592521100</v>
      </c>
      <c r="I23" s="25">
        <v>2977081100</v>
      </c>
      <c r="J23" s="25"/>
      <c r="K23" s="25">
        <f t="shared" si="1"/>
        <v>2977081100</v>
      </c>
      <c r="L23" s="26"/>
      <c r="M23" s="20"/>
      <c r="N23" s="20"/>
    </row>
    <row r="24" spans="1:14">
      <c r="A24" s="21">
        <v>20</v>
      </c>
      <c r="B24" s="22" t="s">
        <v>316</v>
      </c>
      <c r="C24" s="22" t="s">
        <v>329</v>
      </c>
      <c r="D24" s="23" t="s">
        <v>298</v>
      </c>
      <c r="E24" s="21" t="s">
        <v>318</v>
      </c>
      <c r="F24" s="23">
        <v>110.1</v>
      </c>
      <c r="G24" s="24">
        <f t="shared" si="0"/>
        <v>616560000</v>
      </c>
      <c r="H24" s="25">
        <v>3819258900</v>
      </c>
      <c r="I24" s="25">
        <v>3202698900</v>
      </c>
      <c r="J24" s="25"/>
      <c r="K24" s="25">
        <f t="shared" si="1"/>
        <v>3202698900</v>
      </c>
      <c r="L24" s="26"/>
      <c r="M24" s="20"/>
      <c r="N24" s="20"/>
    </row>
    <row r="25" spans="1:14">
      <c r="A25" s="39"/>
      <c r="B25" s="40" t="s">
        <v>319</v>
      </c>
      <c r="C25" s="40"/>
      <c r="D25" s="40"/>
      <c r="E25" s="39"/>
      <c r="F25" s="41">
        <f>SUM(F5:F24)</f>
        <v>1988.6</v>
      </c>
      <c r="G25" s="42">
        <f>SUBTOTAL(9,G5:G24)</f>
        <v>11403316000</v>
      </c>
      <c r="H25" s="42">
        <f>SUBTOTAL(9,H5:H24)</f>
        <v>70295341000</v>
      </c>
      <c r="I25" s="43">
        <f>SUM(I5:I24)</f>
        <v>58892025000</v>
      </c>
      <c r="J25" s="43">
        <f>SUM(J5:J24)</f>
        <v>52712245000</v>
      </c>
      <c r="K25" s="43">
        <f t="shared" ref="K25:N25" si="2">SUM(K5:K24)</f>
        <v>6179780000</v>
      </c>
      <c r="L25" s="43"/>
      <c r="M25" s="44">
        <f t="shared" si="2"/>
        <v>0</v>
      </c>
      <c r="N25" s="44">
        <f t="shared" si="2"/>
        <v>0</v>
      </c>
    </row>
    <row r="26" spans="1:14">
      <c r="A26" s="45"/>
      <c r="B26" s="45"/>
      <c r="C26" s="45"/>
      <c r="D26" s="45"/>
      <c r="E26" s="45"/>
      <c r="F26" s="45"/>
      <c r="G26" s="45"/>
      <c r="H26" s="46"/>
      <c r="I26" s="45"/>
    </row>
  </sheetData>
  <mergeCells count="2">
    <mergeCell ref="A1:N1"/>
    <mergeCell ref="A2: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Thu NSTP</vt:lpstr>
      <vt:lpstr>CHI NGÂN SÁCH</vt:lpstr>
      <vt:lpstr>0060</vt:lpstr>
      <vt:lpstr>0077</vt:lpstr>
      <vt:lpstr>Sheet1</vt:lpstr>
      <vt:lpstr>'0060'!Print_Area</vt:lpstr>
      <vt:lpstr>'0077'!Print_Area</vt:lpstr>
      <vt:lpstr>'Thu NSTP'!Print_Area</vt:lpstr>
      <vt:lpstr>'0060'!Print_Titles</vt:lpstr>
      <vt:lpstr>'0077'!Print_Titles</vt:lpstr>
      <vt:lpstr>'Thu NSTP'!Print_Titles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ThuHien</dc:creator>
  <cp:lastModifiedBy>ACER</cp:lastModifiedBy>
  <cp:lastPrinted>2026-06-10T10:35:37Z</cp:lastPrinted>
  <dcterms:created xsi:type="dcterms:W3CDTF">2021-06-04T03:33:20Z</dcterms:created>
  <dcterms:modified xsi:type="dcterms:W3CDTF">2026-07-17T04:31:21Z</dcterms:modified>
</cp:coreProperties>
</file>