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210" yWindow="0" windowWidth="14355" windowHeight="15600"/>
  </bookViews>
  <sheets>
    <sheet name="PL01" sheetId="5" r:id="rId1"/>
    <sheet name="Hoàn chỉnh" sheetId="4" state="hidden" r:id="rId2"/>
  </sheets>
  <definedNames>
    <definedName name="_xlnm._FilterDatabase" localSheetId="1" hidden="1">'Hoàn chỉnh'!$A$10:$G$57</definedName>
    <definedName name="_xlnm._FilterDatabase" localSheetId="0" hidden="1">'PL01'!$A$8:$G$61</definedName>
    <definedName name="_xlnm.Print_Area" localSheetId="0">'PL01'!$A$1:$P$57</definedName>
    <definedName name="_xlnm.Print_Titles" localSheetId="1">'Hoàn chỉnh'!$7:$9</definedName>
    <definedName name="_xlnm.Print_Titles" localSheetId="0">'PL01'!$5:$7</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2" i="5" l="1"/>
  <c r="I18" i="5" l="1"/>
  <c r="I9" i="5" s="1"/>
  <c r="H32" i="5"/>
  <c r="H18" i="5"/>
  <c r="H9" i="5" s="1"/>
  <c r="H31" i="5" l="1"/>
  <c r="I32" i="5"/>
  <c r="I31" i="5"/>
  <c r="G31" i="5" l="1"/>
  <c r="G32" i="5"/>
  <c r="G49" i="5"/>
  <c r="F22" i="5"/>
  <c r="E49" i="5" l="1"/>
  <c r="F49" i="5" l="1"/>
  <c r="E22" i="5"/>
  <c r="G11" i="4" l="1"/>
  <c r="C49" i="5" l="1"/>
  <c r="G40" i="5"/>
  <c r="F40" i="5"/>
  <c r="E40" i="5"/>
  <c r="D22" i="5"/>
  <c r="C22" i="5"/>
  <c r="F9" i="5"/>
  <c r="E9" i="5"/>
  <c r="D9" i="5"/>
  <c r="C9" i="5"/>
  <c r="G51" i="4"/>
  <c r="G47" i="4" s="1"/>
  <c r="G48" i="4"/>
  <c r="G21" i="4"/>
  <c r="G20" i="4" s="1"/>
  <c r="G29" i="4" s="1"/>
  <c r="G38" i="4"/>
  <c r="F38" i="4"/>
  <c r="E38" i="4"/>
  <c r="F20" i="4"/>
  <c r="F11" i="4"/>
  <c r="D20" i="4"/>
  <c r="C11" i="4"/>
  <c r="C20" i="4"/>
  <c r="D11" i="4"/>
  <c r="E11" i="4"/>
  <c r="E20" i="4"/>
  <c r="C47" i="4"/>
  <c r="E31" i="5" l="1"/>
  <c r="E32" i="5"/>
  <c r="F31" i="5"/>
  <c r="F32" i="5"/>
  <c r="G30" i="4"/>
</calcChain>
</file>

<file path=xl/comments1.xml><?xml version="1.0" encoding="utf-8"?>
<comments xmlns="http://schemas.openxmlformats.org/spreadsheetml/2006/main">
  <authors>
    <author>KETOANTRUONG</author>
    <author>NB</author>
    <author>ADMIN</author>
  </authors>
  <commentList>
    <comment ref="C23" authorId="0">
      <text>
        <r>
          <rPr>
            <b/>
            <sz val="9"/>
            <color indexed="81"/>
            <rFont val="Tahoma"/>
            <family val="2"/>
          </rPr>
          <t>NS giao: 1856tr; CCTL: 223tr</t>
        </r>
        <r>
          <rPr>
            <sz val="9"/>
            <color indexed="81"/>
            <rFont val="Tahoma"/>
            <family val="2"/>
          </rPr>
          <t xml:space="preserve">
</t>
        </r>
      </text>
    </comment>
    <comment ref="D23" authorId="0">
      <text>
        <r>
          <rPr>
            <b/>
            <sz val="9"/>
            <color indexed="81"/>
            <rFont val="Tahoma"/>
            <family val="2"/>
          </rPr>
          <t>NS: 2112,495417; CCTL: 63tr</t>
        </r>
        <r>
          <rPr>
            <sz val="9"/>
            <color indexed="81"/>
            <rFont val="Tahoma"/>
            <family val="2"/>
          </rPr>
          <t xml:space="preserve">
</t>
        </r>
      </text>
    </comment>
    <comment ref="F23" authorId="0">
      <text>
        <r>
          <rPr>
            <b/>
            <sz val="9"/>
            <color indexed="81"/>
            <rFont val="Tahoma"/>
            <family val="2"/>
          </rPr>
          <t>NS: 2235; CCTL: 61</t>
        </r>
        <r>
          <rPr>
            <sz val="9"/>
            <color indexed="81"/>
            <rFont val="Tahoma"/>
            <family val="2"/>
          </rPr>
          <t xml:space="preserve">
</t>
        </r>
      </text>
    </comment>
    <comment ref="B25" authorId="1">
      <text>
        <r>
          <rPr>
            <b/>
            <sz val="9"/>
            <color indexed="81"/>
            <rFont val="Tahoma"/>
            <family val="2"/>
          </rPr>
          <t>NB:</t>
        </r>
        <r>
          <rPr>
            <sz val="9"/>
            <color indexed="81"/>
            <rFont val="Tahoma"/>
            <family val="2"/>
          </rPr>
          <t xml:space="preserve">
chi TX khác: STC khấu trừ khi giao dự toán</t>
        </r>
      </text>
    </comment>
    <comment ref="G30" authorId="2">
      <text>
        <r>
          <rPr>
            <sz val="9"/>
            <color indexed="81"/>
            <rFont val="Tahoma"/>
            <family val="2"/>
          </rPr>
          <t xml:space="preserve">Kinnh phí 6t
</t>
        </r>
      </text>
    </comment>
    <comment ref="J30" authorId="2">
      <text>
        <r>
          <rPr>
            <b/>
            <sz val="9"/>
            <color indexed="81"/>
            <rFont val="Tahoma"/>
            <family val="2"/>
          </rPr>
          <t>ADMIN:</t>
        </r>
        <r>
          <rPr>
            <sz val="9"/>
            <color indexed="81"/>
            <rFont val="Tahoma"/>
            <family val="2"/>
          </rPr>
          <t xml:space="preserve">
12 tháng</t>
        </r>
      </text>
    </comment>
    <comment ref="E50" authorId="2">
      <text>
        <r>
          <rPr>
            <sz val="9"/>
            <color indexed="81"/>
            <rFont val="Tahoma"/>
            <family val="2"/>
          </rPr>
          <t>270tr tuyên truyền + 300tr mua thiết bị công tác + 24tr kp bsung ct
 tuyên truyền</t>
        </r>
      </text>
    </comment>
    <comment ref="F50" authorId="2">
      <text>
        <r>
          <rPr>
            <b/>
            <sz val="9"/>
            <color indexed="81"/>
            <rFont val="Tahoma"/>
            <family val="2"/>
          </rPr>
          <t>tiết kiệm 5% gói mua sắm 300tr</t>
        </r>
      </text>
    </comment>
    <comment ref="E52" authorId="2">
      <text>
        <r>
          <rPr>
            <b/>
            <sz val="9"/>
            <color indexed="81"/>
            <rFont val="Tahoma"/>
            <family val="2"/>
          </rPr>
          <t>ADMIN:</t>
        </r>
        <r>
          <rPr>
            <sz val="9"/>
            <color indexed="81"/>
            <rFont val="Tahoma"/>
            <family val="2"/>
          </rPr>
          <t xml:space="preserve">
Mua sắm, sửa chữa  hệ thống phát thanh</t>
        </r>
      </text>
    </comment>
    <comment ref="F52" authorId="2">
      <text>
        <r>
          <rPr>
            <b/>
            <sz val="9"/>
            <color indexed="81"/>
            <rFont val="Tahoma"/>
            <family val="2"/>
          </rPr>
          <t>gạt laị 5% chi tiết kiệm</t>
        </r>
      </text>
    </comment>
  </commentList>
</comments>
</file>

<file path=xl/comments2.xml><?xml version="1.0" encoding="utf-8"?>
<comments xmlns="http://schemas.openxmlformats.org/spreadsheetml/2006/main">
  <authors>
    <author>KETOANTRUONG</author>
    <author>NB</author>
  </authors>
  <commentList>
    <comment ref="C21" authorId="0">
      <text>
        <r>
          <rPr>
            <b/>
            <sz val="9"/>
            <color indexed="81"/>
            <rFont val="Tahoma"/>
            <family val="2"/>
          </rPr>
          <t>NS giao: 1856tr; CCTL: 223tr</t>
        </r>
        <r>
          <rPr>
            <sz val="9"/>
            <color indexed="81"/>
            <rFont val="Tahoma"/>
            <family val="2"/>
          </rPr>
          <t xml:space="preserve">
</t>
        </r>
      </text>
    </comment>
    <comment ref="D21" authorId="0">
      <text>
        <r>
          <rPr>
            <b/>
            <sz val="9"/>
            <color indexed="81"/>
            <rFont val="Tahoma"/>
            <family val="2"/>
          </rPr>
          <t>NS: 2112,495417; CCTL: 63tr</t>
        </r>
        <r>
          <rPr>
            <sz val="9"/>
            <color indexed="81"/>
            <rFont val="Tahoma"/>
            <family val="2"/>
          </rPr>
          <t xml:space="preserve">
</t>
        </r>
      </text>
    </comment>
    <comment ref="F21" authorId="0">
      <text>
        <r>
          <rPr>
            <b/>
            <sz val="9"/>
            <color indexed="81"/>
            <rFont val="Tahoma"/>
            <family val="2"/>
          </rPr>
          <t>NS: 2235; CCTL: 61</t>
        </r>
        <r>
          <rPr>
            <sz val="9"/>
            <color indexed="81"/>
            <rFont val="Tahoma"/>
            <family val="2"/>
          </rPr>
          <t xml:space="preserve">
</t>
        </r>
      </text>
    </comment>
    <comment ref="G21" authorId="0">
      <text>
        <r>
          <rPr>
            <b/>
            <sz val="9"/>
            <color indexed="81"/>
            <rFont val="Tahoma"/>
            <family val="2"/>
          </rPr>
          <t>Quỹ lương cấp: 2232; CCTL: 47tr</t>
        </r>
        <r>
          <rPr>
            <sz val="9"/>
            <color indexed="81"/>
            <rFont val="Tahoma"/>
            <family val="2"/>
          </rPr>
          <t xml:space="preserve">
</t>
        </r>
      </text>
    </comment>
    <comment ref="B23" authorId="1">
      <text>
        <r>
          <rPr>
            <b/>
            <sz val="9"/>
            <color indexed="81"/>
            <rFont val="Tahoma"/>
            <family val="2"/>
          </rPr>
          <t>NB:</t>
        </r>
        <r>
          <rPr>
            <sz val="9"/>
            <color indexed="81"/>
            <rFont val="Tahoma"/>
            <family val="2"/>
          </rPr>
          <t xml:space="preserve">
chi TX khác: STC khấu trừ khi giao dự toán</t>
        </r>
      </text>
    </comment>
  </commentList>
</comments>
</file>

<file path=xl/sharedStrings.xml><?xml version="1.0" encoding="utf-8"?>
<sst xmlns="http://schemas.openxmlformats.org/spreadsheetml/2006/main" count="149" uniqueCount="90">
  <si>
    <t>TT</t>
  </si>
  <si>
    <t>Nội dung</t>
  </si>
  <si>
    <t>Dự toán</t>
  </si>
  <si>
    <t>A</t>
  </si>
  <si>
    <t>I</t>
  </si>
  <si>
    <t>Nguồn NSNN giao nhiệm vụ cung cấp dịch vụ sự nghiệp công (trong trường hợp chưa có định mức kinh tế-kỹ thuật và chưa có giá do cơ quan có thẩm quyền ban hành nếu có)</t>
  </si>
  <si>
    <t>II</t>
  </si>
  <si>
    <t>Chi tiền lương, tiền công, các khoản phụ cấp, đóng góp theo lương</t>
  </si>
  <si>
    <t>III</t>
  </si>
  <si>
    <t>IV</t>
  </si>
  <si>
    <t>(không bao gồm chênh lệch thu, chi nguồn NSNN giao nhiệm vụ cung cấp dịch vụ sự nghiệp công tại số thứ tự 8 mục I, mục II nêu trên, chi theo thực tế như nguồn kinh phí chi nhiệm vụ không thường xuyên)</t>
  </si>
  <si>
    <t>Trích lập quỹ phát triển hoạt động sự nghiệp</t>
  </si>
  <si>
    <t>Trích lập quỹ bổ sung thu nhập</t>
  </si>
  <si>
    <t>Trích lập quỹ khen thưởng, quỹ phúc lợi</t>
  </si>
  <si>
    <t>V</t>
  </si>
  <si>
    <t>B</t>
  </si>
  <si>
    <t>Nguồn thu từ hoạt động cung cấp dịch vụ sự nghiệp công sử dụng NSNN</t>
  </si>
  <si>
    <t>Thu từ người thụ hưởng dịch vụ</t>
  </si>
  <si>
    <t>Nguồn thu hợp pháp khác (nếu có)</t>
  </si>
  <si>
    <t>Chi thuê chuyên gia, nhà khoa học</t>
  </si>
  <si>
    <t>Chi quản lý, mua sắm, sửa chữa thường xuyên tài sản</t>
  </si>
  <si>
    <t>Mức độ tự bảo đảm chi thường xuyên (%)=A/B*100%</t>
  </si>
  <si>
    <t>1.1</t>
  </si>
  <si>
    <t>1.2</t>
  </si>
  <si>
    <t>Đơn vị tính: đồng</t>
  </si>
  <si>
    <t>Thu từ nguồn NSNN đặt hàng hoặc đấu thầu cung cấp dịch vụ</t>
  </si>
  <si>
    <t>Thu từ nhiệm vụ khoa học và công nghệ khi được cơ quan có thẩm quyền tuyển chọn hoặc giao trực tiếp theo quy định (áp dụng đối với tổ chức khoa học công nghệ công lập)</t>
  </si>
  <si>
    <t>Nguồn thu phí theo Luật phí và lệ phí (phần được để lại chi thường xuyên theo quy định)</t>
  </si>
  <si>
    <t>Trích lập các khoản dự phòng (nếu có)</t>
  </si>
  <si>
    <t>Chi trả lãi tiền vay</t>
  </si>
  <si>
    <t>Phân phối kết quả tài chính trong năm (chênh lệch thu, chi thường xuyên trích lập các quỹ) = I+IV-II+ phần trích khấu hao</t>
  </si>
  <si>
    <t>Nguồn thu xác định mức độ tự chủ (A=1+2+3+4+5)</t>
  </si>
  <si>
    <t>Chi thường xuyên giao tự chủ (B=1+2+3+4+5+6+7+8)</t>
  </si>
  <si>
    <t>- Từ trích khấu hao TSCĐ</t>
  </si>
  <si>
    <t>- Từ chênh lệch thu chi thường xuyên</t>
  </si>
  <si>
    <t>VI</t>
  </si>
  <si>
    <t>Trích lập quỹ khác (trích 40% cải cách tiền lương)</t>
  </si>
  <si>
    <t>Chi thực hiện công việc, dịch vụ và thu phí</t>
  </si>
  <si>
    <t xml:space="preserve">Thu từ hoạt động cung cấp dịch vụ công không sử dụng NSNN (phần chênh lệch thu lớn hơn chi sau khi thực hiện các nghĩa vụ với Nhà nước theo quy định) </t>
  </si>
  <si>
    <t>Thực hiện</t>
  </si>
  <si>
    <t>Thực hiện năm 2023</t>
  </si>
  <si>
    <t>Thực hiện năm 2024</t>
  </si>
  <si>
    <t>Năm trước liền kề năm 2025</t>
  </si>
  <si>
    <t>Dự kiến năm đầu thời kỳ ổn định phân loại 2026</t>
  </si>
  <si>
    <t>Ngân sách nhà nước hỗ trợ chi thường xuyên (đối với nhóm 3 và nhóm 4)</t>
  </si>
  <si>
    <t>Thu nhập tăng thêm bình quân của đơn vị</t>
  </si>
  <si>
    <t>Dưới 1 lần quỹ tiền lương</t>
  </si>
  <si>
    <t>Từ 1 đến 2 lần quỹ tiền lương</t>
  </si>
  <si>
    <t>Từ trên 2 lần đến 3 lần quỹ tiền lương</t>
  </si>
  <si>
    <t>Từ trên 3 lần quỹ tiền lương</t>
  </si>
  <si>
    <t>Người có thu nhập tăng thêm cao nhất của đơn vị (Triệu đồng/tháng)</t>
  </si>
  <si>
    <t>Tình hình sử dụng số kinh phí thường xuyên tiết kiệm được</t>
  </si>
  <si>
    <t>VII</t>
  </si>
  <si>
    <t>Nguồn kinh phí NSNN cấp chi thường xuyên không giao tự chủ</t>
  </si>
  <si>
    <t>Kinh phí khen thưởng theo NĐ 73/2024/NĐ-CP</t>
  </si>
  <si>
    <t>UBND PHƯỜNG PHÚ YÊN</t>
  </si>
  <si>
    <t>TRUNG TÂM CUNG ỨNG DỊCH VỤ SỰ NGHIỆP CÔNG</t>
  </si>
  <si>
    <t>DỰ TOÁN THU CHI NGÂN SÁCH NHÀ NƯỚC NĂM 2026</t>
  </si>
  <si>
    <t>(Kèm theo Phương án tự chủ tài chính của Trung tâm Cung ứng dịch vụ sự nghiệp công phường Phú Yên)</t>
  </si>
  <si>
    <t>Kinh phí sự nghiệp môi trường (250.278)</t>
  </si>
  <si>
    <t>Kinh phí chi trả đội cứu hộ (280.338)</t>
  </si>
  <si>
    <t>Kinh phí sự nghiệp thể dục thể thao (220.221)</t>
  </si>
  <si>
    <t>Kinh phí sự nghiệp phát thanh (190.191)</t>
  </si>
  <si>
    <t>Kinh phí hỗ trợ địa phương sản suất đất trồng lúa (280.281)</t>
  </si>
  <si>
    <t>Kinh phí sử dụng giá dịch vụ, sản phẩm công ích thủy lợi (280.283 dịch vụ thủy lợi)</t>
  </si>
  <si>
    <t>Kinh phí chi trả dịch vụ công cộng (vệ sinh môi trường + điện chiếu sáng 280.312)</t>
  </si>
  <si>
    <t>Kinh phí bảo trì, duy tu hệ thống điện chiếu sáng công cộng, đèn tín hiệu giao thông trên địa bàn (280.312)</t>
  </si>
  <si>
    <t>Kinh phí sự nghiệp văn hóa (160.161)</t>
  </si>
  <si>
    <t>Chi thường xuyên các nhiệm vụ khác liên quan thu dịch vụ</t>
  </si>
  <si>
    <t>Chi quản lý hành chính theo định mức (07 viên chức)</t>
  </si>
  <si>
    <t>Phụ lục 02</t>
  </si>
  <si>
    <t xml:space="preserve">Nguồn kinh phí NSNN cấp chi thường xuyên không giao tự chủ </t>
  </si>
  <si>
    <t>Thu nhập tăng thêm bình quân theo NQ 29</t>
  </si>
  <si>
    <t>Kinh phí sự nghiệp kiến thiết thị chính (280.312)</t>
  </si>
  <si>
    <t>Chi hoạt động chuyên môn, chi quản lý</t>
  </si>
  <si>
    <t>Phụ lục 01</t>
  </si>
  <si>
    <t>Chi thường xuyên khác</t>
  </si>
  <si>
    <t>Thu từ nguồn NSNN từ chi phí tư vấn QLDA</t>
  </si>
  <si>
    <t>Kinh phí sự nghiệp khuyến nông (280.281)</t>
  </si>
  <si>
    <t>Chi tiền lương, tiền công, các khoản phụ cấp, đóng góp theo lương (05 viên chức + 10 hợp đồng lao động)</t>
  </si>
  <si>
    <t>6.1</t>
  </si>
  <si>
    <t>6.2</t>
  </si>
  <si>
    <t>6.3</t>
  </si>
  <si>
    <t>Văn hoá, thể thao, truyền thông</t>
  </si>
  <si>
    <t>Quản lý, giám sát thu gom vận chuyển, xử lý rác</t>
  </si>
  <si>
    <t>Quản lý, giám sát sự nghiệp giao thông</t>
  </si>
  <si>
    <t>5.1</t>
  </si>
  <si>
    <t>Cho thuê hạ tầng quảng cáo</t>
  </si>
  <si>
    <t>Dự kiến năm đầu thời kỳ ổn định phân loại 2027-2030</t>
  </si>
  <si>
    <t>Dự kiến năm đầu thời kỳ ổn định phân loại 2030-2035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</si>
</sst>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_(* #,##0_);_(* \(#,##0\);_(* &quot;-&quot;??_);_(@_)"/>
    <numFmt numFmtId="166" formatCode="0.0%"/>
    <numFmt numFmtId="167" formatCode="###\ ###\ ###\ ###"/>
  </numFmts>
  <fonts count="41" x14ac:knownFonts="1">
    <font>
      <sz val="11"/>
      <color theme="1"/>
      <name val="Calibri"/>
      <family val="2"/>
      <scheme val="minor"/>
    </font>
    <font>
      <sz val="14"/>
      <name val="Times New Roman"/>
      <family val="1"/>
    </font>
    <font>
      <b/>
      <sz val="14"/>
      <name val="Times New Roman"/>
      <family val="1"/>
    </font>
    <font>
      <b/>
      <sz val="11"/>
      <name val="Times New Roman"/>
      <family val="1"/>
    </font>
    <font>
      <sz val="13"/>
      <name val="Times New Roman"/>
      <family val="1"/>
    </font>
    <font>
      <b/>
      <sz val="13"/>
      <name val="Times New Roman"/>
      <family val="1"/>
    </font>
    <font>
      <sz val="9"/>
      <color indexed="81"/>
      <name val="Tahoma"/>
      <family val="2"/>
    </font>
    <font>
      <b/>
      <sz val="9"/>
      <color indexed="81"/>
      <name val="Tahoma"/>
      <family val="2"/>
    </font>
    <font>
      <i/>
      <sz val="13"/>
      <name val="Times New Roman"/>
      <family val="1"/>
    </font>
    <font>
      <sz val="11"/>
      <name val="Times New Roman"/>
      <family val="1"/>
    </font>
    <font>
      <i/>
      <sz val="10"/>
      <name val="Times New Roman"/>
      <family val="1"/>
    </font>
    <font>
      <sz val="11"/>
      <color theme="1"/>
      <name val="Calibri"/>
      <family val="2"/>
      <scheme val="minor"/>
    </font>
    <font>
      <sz val="11"/>
      <color theme="1"/>
      <name val="Calibri"/>
      <family val="2"/>
      <charset val="163"/>
      <scheme val="minor"/>
    </font>
    <font>
      <i/>
      <sz val="14"/>
      <color rgb="FF000000"/>
      <name val="Times New Roman"/>
      <family val="1"/>
    </font>
    <font>
      <b/>
      <sz val="14"/>
      <color rgb="FF000000"/>
      <name val="Times New Roman"/>
      <family val="1"/>
    </font>
    <font>
      <sz val="14"/>
      <color rgb="FF000000"/>
      <name val="Times New Roman"/>
      <family val="1"/>
    </font>
    <font>
      <sz val="14"/>
      <color rgb="FFFF0000"/>
      <name val="Times New Roman"/>
      <family val="1"/>
    </font>
    <font>
      <sz val="14"/>
      <color theme="1"/>
      <name val="Times New Roman"/>
      <family val="1"/>
    </font>
    <font>
      <sz val="11"/>
      <color theme="1"/>
      <name val="Times New Roman"/>
      <family val="1"/>
    </font>
    <font>
      <b/>
      <sz val="11"/>
      <color theme="1"/>
      <name val="Times New Roman"/>
      <family val="1"/>
    </font>
    <font>
      <sz val="11"/>
      <color rgb="FFFF0000"/>
      <name val="Times New Roman"/>
      <family val="1"/>
    </font>
    <font>
      <i/>
      <sz val="11"/>
      <color theme="1"/>
      <name val="Times New Roman"/>
      <family val="1"/>
    </font>
    <font>
      <b/>
      <sz val="13"/>
      <color rgb="FF000000"/>
      <name val="Times New Roman"/>
      <family val="1"/>
    </font>
    <font>
      <i/>
      <sz val="10"/>
      <color rgb="FF000000"/>
      <name val="Times New Roman"/>
      <family val="1"/>
    </font>
    <font>
      <i/>
      <sz val="10"/>
      <color theme="1"/>
      <name val="Times New Roman"/>
      <family val="1"/>
    </font>
    <font>
      <i/>
      <sz val="13"/>
      <color theme="1"/>
      <name val="Times New Roman"/>
      <family val="1"/>
    </font>
    <font>
      <b/>
      <sz val="13"/>
      <color theme="1"/>
      <name val="Times New Roman"/>
      <family val="1"/>
    </font>
    <font>
      <sz val="13"/>
      <color theme="1"/>
      <name val="Times New Roman"/>
      <family val="1"/>
    </font>
    <font>
      <b/>
      <sz val="14"/>
      <color theme="1"/>
      <name val="Times New Roman"/>
      <family val="1"/>
    </font>
    <font>
      <sz val="13"/>
      <color rgb="FF000000"/>
      <name val="Times New Roman"/>
      <family val="1"/>
    </font>
    <font>
      <b/>
      <i/>
      <sz val="11"/>
      <color theme="1"/>
      <name val="Times New Roman"/>
      <family val="1"/>
    </font>
    <font>
      <b/>
      <sz val="12"/>
      <name val="Times New Roman"/>
      <family val="1"/>
    </font>
    <font>
      <b/>
      <sz val="12"/>
      <color theme="1"/>
      <name val="Times New Roman"/>
      <family val="1"/>
    </font>
    <font>
      <b/>
      <sz val="12"/>
      <color rgb="FF7030A0"/>
      <name val="Times New Roman"/>
      <family val="1"/>
    </font>
    <font>
      <sz val="13"/>
      <color rgb="FFFF0000"/>
      <name val="Times New Roman"/>
      <family val="1"/>
    </font>
    <font>
      <b/>
      <sz val="11"/>
      <color rgb="FFFF0000"/>
      <name val="Times New Roman"/>
      <family val="1"/>
    </font>
    <font>
      <i/>
      <sz val="14"/>
      <name val="Times New Roman"/>
      <family val="1"/>
    </font>
    <font>
      <i/>
      <sz val="11"/>
      <color rgb="FFFF0000"/>
      <name val="Times New Roman"/>
      <family val="1"/>
    </font>
    <font>
      <b/>
      <i/>
      <sz val="14"/>
      <color rgb="FF000000"/>
      <name val="Times New Roman"/>
      <family val="1"/>
    </font>
    <font>
      <b/>
      <i/>
      <sz val="13"/>
      <color theme="1"/>
      <name val="Times New Roman"/>
      <family val="1"/>
    </font>
    <font>
      <b/>
      <i/>
      <sz val="13"/>
      <name val="Times New Roman"/>
      <family val="1"/>
    </font>
  </fonts>
  <fills count="5">
    <fill>
      <patternFill patternType="none"/>
    </fill>
    <fill>
      <patternFill patternType="gray125"/>
    </fill>
    <fill>
      <patternFill patternType="solid">
        <fgColor rgb="FFFFFFFF"/>
        <bgColor indexed="64"/>
      </patternFill>
    </fill>
    <fill>
      <patternFill patternType="solid">
        <fgColor theme="9" tint="0.79998168889431442"/>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164" fontId="11" fillId="0" borderId="0" applyFont="0" applyFill="0" applyBorder="0" applyAlignment="0" applyProtection="0"/>
    <xf numFmtId="0" fontId="12" fillId="0" borderId="0"/>
    <xf numFmtId="9" fontId="11" fillId="0" borderId="0" applyFont="0" applyFill="0" applyBorder="0" applyAlignment="0" applyProtection="0"/>
  </cellStyleXfs>
  <cellXfs count="143">
    <xf numFmtId="0" fontId="0" fillId="0" borderId="0" xfId="0"/>
    <xf numFmtId="0" fontId="13" fillId="2" borderId="1" xfId="0" applyFont="1" applyFill="1" applyBorder="1" applyAlignment="1">
      <alignment horizontal="center" vertical="center" wrapText="1"/>
    </xf>
    <xf numFmtId="0" fontId="14" fillId="2" borderId="1" xfId="0" applyFont="1" applyFill="1" applyBorder="1" applyAlignment="1">
      <alignment horizontal="justify" vertical="center" wrapText="1"/>
    </xf>
    <xf numFmtId="0" fontId="15" fillId="2" borderId="1" xfId="0" applyFont="1" applyFill="1" applyBorder="1" applyAlignment="1">
      <alignment horizontal="center" vertical="center" wrapText="1"/>
    </xf>
    <xf numFmtId="0" fontId="15" fillId="2" borderId="1" xfId="0" applyFont="1" applyFill="1" applyBorder="1" applyAlignment="1">
      <alignment horizontal="justify" vertical="center" wrapText="1"/>
    </xf>
    <xf numFmtId="0" fontId="16" fillId="2" borderId="1" xfId="0" applyFont="1" applyFill="1" applyBorder="1" applyAlignment="1">
      <alignment horizontal="center" vertical="center" wrapText="1"/>
    </xf>
    <xf numFmtId="0" fontId="16" fillId="2" borderId="1" xfId="0" applyFont="1" applyFill="1" applyBorder="1" applyAlignment="1">
      <alignment horizontal="justify" vertical="center" wrapText="1"/>
    </xf>
    <xf numFmtId="0" fontId="13" fillId="2" borderId="1" xfId="0" applyFont="1" applyFill="1" applyBorder="1" applyAlignment="1">
      <alignment horizontal="justify" vertical="center" wrapText="1"/>
    </xf>
    <xf numFmtId="0" fontId="13" fillId="2" borderId="1" xfId="0" quotePrefix="1" applyFont="1" applyFill="1" applyBorder="1" applyAlignment="1">
      <alignment horizontal="justify" vertic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1" fillId="0" borderId="0" xfId="0" applyFont="1" applyAlignment="1">
      <alignment vertical="center"/>
    </xf>
    <xf numFmtId="0" fontId="17" fillId="0" borderId="0" xfId="0" applyFont="1" applyAlignment="1">
      <alignment vertical="center"/>
    </xf>
    <xf numFmtId="165" fontId="18" fillId="0" borderId="0" xfId="1" applyNumberFormat="1" applyFont="1" applyAlignment="1">
      <alignment horizontal="right" vertical="center"/>
    </xf>
    <xf numFmtId="0" fontId="18" fillId="0" borderId="0" xfId="0" applyFont="1" applyAlignment="1">
      <alignment vertical="center"/>
    </xf>
    <xf numFmtId="0" fontId="18" fillId="0" borderId="2" xfId="0" applyFont="1" applyBorder="1" applyAlignment="1">
      <alignment vertical="center"/>
    </xf>
    <xf numFmtId="0" fontId="19" fillId="0" borderId="0" xfId="0" applyFont="1" applyAlignment="1">
      <alignment vertical="center"/>
    </xf>
    <xf numFmtId="0" fontId="20" fillId="0" borderId="0" xfId="0" applyFont="1" applyAlignment="1">
      <alignment vertical="center"/>
    </xf>
    <xf numFmtId="0" fontId="21" fillId="0" borderId="0" xfId="0" applyFont="1" applyAlignment="1">
      <alignment vertical="center"/>
    </xf>
    <xf numFmtId="0" fontId="3" fillId="0" borderId="0" xfId="0" applyFont="1" applyAlignment="1">
      <alignment vertical="center"/>
    </xf>
    <xf numFmtId="165" fontId="22" fillId="2" borderId="1" xfId="1" applyNumberFormat="1" applyFont="1" applyFill="1" applyBorder="1" applyAlignment="1">
      <alignment horizontal="right" vertical="center" wrapText="1"/>
    </xf>
    <xf numFmtId="165" fontId="4" fillId="0" borderId="1" xfId="1" applyNumberFormat="1" applyFont="1" applyFill="1" applyBorder="1" applyAlignment="1">
      <alignment horizontal="right" vertical="center" wrapText="1"/>
    </xf>
    <xf numFmtId="165" fontId="5" fillId="0" borderId="1" xfId="1" applyNumberFormat="1" applyFont="1" applyFill="1" applyBorder="1" applyAlignment="1">
      <alignment horizontal="right" vertical="center" wrapText="1"/>
    </xf>
    <xf numFmtId="0" fontId="23" fillId="2" borderId="1" xfId="0" applyFont="1" applyFill="1" applyBorder="1" applyAlignment="1">
      <alignment horizontal="center" vertical="center" wrapText="1"/>
    </xf>
    <xf numFmtId="0" fontId="24" fillId="0" borderId="0" xfId="0" applyFont="1" applyAlignment="1">
      <alignment horizontal="center" vertical="center"/>
    </xf>
    <xf numFmtId="165" fontId="4" fillId="2" borderId="1" xfId="1" applyNumberFormat="1" applyFont="1" applyFill="1" applyBorder="1" applyAlignment="1">
      <alignment horizontal="right" vertical="center" wrapText="1"/>
    </xf>
    <xf numFmtId="165" fontId="8" fillId="2" borderId="1" xfId="1" applyNumberFormat="1" applyFont="1" applyFill="1" applyBorder="1" applyAlignment="1">
      <alignment horizontal="right" vertical="center" wrapText="1"/>
    </xf>
    <xf numFmtId="165" fontId="5" fillId="2" borderId="1" xfId="1" applyNumberFormat="1" applyFont="1" applyFill="1" applyBorder="1" applyAlignment="1">
      <alignment horizontal="right" vertical="center" wrapText="1"/>
    </xf>
    <xf numFmtId="165" fontId="9" fillId="0" borderId="0" xfId="1" applyNumberFormat="1" applyFont="1" applyAlignment="1">
      <alignment horizontal="right" vertical="center"/>
    </xf>
    <xf numFmtId="0" fontId="9" fillId="0" borderId="2" xfId="0" applyFont="1" applyBorder="1" applyAlignment="1">
      <alignment vertical="center"/>
    </xf>
    <xf numFmtId="165" fontId="4" fillId="0" borderId="1" xfId="1" applyNumberFormat="1" applyFont="1" applyBorder="1" applyAlignment="1">
      <alignment horizontal="right" vertical="center"/>
    </xf>
    <xf numFmtId="0" fontId="18" fillId="0" borderId="0" xfId="0" applyFont="1" applyAlignment="1">
      <alignment horizontal="center" vertical="center"/>
    </xf>
    <xf numFmtId="0" fontId="14" fillId="2" borderId="1" xfId="0" applyFont="1" applyFill="1" applyBorder="1" applyAlignment="1">
      <alignment horizontal="center" vertical="center" wrapText="1"/>
    </xf>
    <xf numFmtId="165" fontId="2" fillId="2" borderId="1" xfId="1" applyNumberFormat="1" applyFont="1" applyFill="1" applyBorder="1" applyAlignment="1">
      <alignment horizontal="center" vertical="center" wrapText="1"/>
    </xf>
    <xf numFmtId="0" fontId="14" fillId="2" borderId="1" xfId="0" applyFont="1" applyFill="1" applyBorder="1" applyAlignment="1">
      <alignment horizontal="left" vertical="center" wrapText="1"/>
    </xf>
    <xf numFmtId="0" fontId="9" fillId="0" borderId="0" xfId="0" applyFont="1" applyAlignment="1">
      <alignment vertical="center"/>
    </xf>
    <xf numFmtId="165" fontId="10" fillId="2" borderId="1" xfId="1" applyNumberFormat="1" applyFont="1" applyFill="1" applyBorder="1" applyAlignment="1">
      <alignment vertical="center" wrapText="1"/>
    </xf>
    <xf numFmtId="165" fontId="18" fillId="0" borderId="0" xfId="1" applyNumberFormat="1" applyFont="1" applyFill="1" applyAlignment="1">
      <alignment horizontal="right" vertical="center"/>
    </xf>
    <xf numFmtId="165" fontId="25" fillId="0" borderId="1" xfId="1" applyNumberFormat="1" applyFont="1" applyFill="1" applyBorder="1" applyAlignment="1">
      <alignment horizontal="right" vertical="center" wrapText="1"/>
    </xf>
    <xf numFmtId="165" fontId="26" fillId="0" borderId="1" xfId="1" applyNumberFormat="1" applyFont="1" applyFill="1" applyBorder="1" applyAlignment="1">
      <alignment horizontal="right" vertical="center" wrapText="1"/>
    </xf>
    <xf numFmtId="165" fontId="27" fillId="0" borderId="1" xfId="1" applyNumberFormat="1" applyFont="1" applyFill="1" applyBorder="1" applyAlignment="1">
      <alignment horizontal="right" vertical="center" wrapText="1"/>
    </xf>
    <xf numFmtId="166" fontId="27" fillId="0" borderId="1" xfId="3" applyNumberFormat="1" applyFont="1" applyFill="1" applyBorder="1" applyAlignment="1">
      <alignment horizontal="right" vertical="center" wrapText="1"/>
    </xf>
    <xf numFmtId="165" fontId="19" fillId="0" borderId="0" xfId="0" applyNumberFormat="1" applyFont="1" applyAlignment="1">
      <alignment vertical="center"/>
    </xf>
    <xf numFmtId="165" fontId="18" fillId="0" borderId="0" xfId="0" applyNumberFormat="1" applyFont="1" applyAlignment="1">
      <alignment vertical="center"/>
    </xf>
    <xf numFmtId="0" fontId="15" fillId="0" borderId="1" xfId="0" quotePrefix="1" applyFont="1" applyBorder="1" applyAlignment="1">
      <alignment vertical="center" wrapText="1"/>
    </xf>
    <xf numFmtId="164" fontId="1" fillId="0" borderId="1" xfId="1" applyFont="1" applyFill="1" applyBorder="1" applyAlignment="1">
      <alignment horizontal="center" vertical="center" wrapText="1"/>
    </xf>
    <xf numFmtId="167" fontId="15" fillId="0" borderId="1" xfId="0" applyNumberFormat="1" applyFont="1" applyBorder="1" applyAlignment="1">
      <alignment horizontal="right" vertical="center" wrapText="1"/>
    </xf>
    <xf numFmtId="165" fontId="1" fillId="0" borderId="1" xfId="1" applyNumberFormat="1" applyFont="1" applyFill="1" applyBorder="1" applyAlignment="1">
      <alignment horizontal="right" vertical="center" wrapText="1"/>
    </xf>
    <xf numFmtId="0" fontId="1" fillId="0" borderId="1" xfId="0" quotePrefix="1" applyFont="1" applyBorder="1" applyAlignment="1">
      <alignment vertical="center" wrapText="1"/>
    </xf>
    <xf numFmtId="165" fontId="2" fillId="0" borderId="1" xfId="1" applyNumberFormat="1" applyFont="1" applyFill="1" applyBorder="1" applyAlignment="1">
      <alignment horizontal="right" vertical="center" wrapText="1"/>
    </xf>
    <xf numFmtId="0" fontId="2" fillId="0" borderId="0" xfId="0" applyFont="1" applyAlignment="1">
      <alignment vertical="center"/>
    </xf>
    <xf numFmtId="165" fontId="1" fillId="0" borderId="1" xfId="1" applyNumberFormat="1" applyFont="1" applyFill="1" applyBorder="1" applyAlignment="1">
      <alignment horizontal="center" vertical="center" wrapText="1"/>
    </xf>
    <xf numFmtId="165" fontId="24" fillId="2" borderId="1" xfId="1" applyNumberFormat="1" applyFont="1" applyFill="1" applyBorder="1" applyAlignment="1">
      <alignment vertical="center" wrapText="1"/>
    </xf>
    <xf numFmtId="165" fontId="26" fillId="2" borderId="1" xfId="1" applyNumberFormat="1" applyFont="1" applyFill="1" applyBorder="1" applyAlignment="1">
      <alignment horizontal="right" vertical="center" wrapText="1"/>
    </xf>
    <xf numFmtId="165" fontId="27" fillId="2" borderId="1" xfId="1" applyNumberFormat="1" applyFont="1" applyFill="1" applyBorder="1" applyAlignment="1">
      <alignment horizontal="right" vertical="center" wrapText="1"/>
    </xf>
    <xf numFmtId="165" fontId="25" fillId="2" borderId="1" xfId="1" applyNumberFormat="1" applyFont="1" applyFill="1" applyBorder="1" applyAlignment="1">
      <alignment horizontal="right" vertical="center" wrapText="1"/>
    </xf>
    <xf numFmtId="165" fontId="28" fillId="0" borderId="1" xfId="1" applyNumberFormat="1" applyFont="1" applyFill="1" applyBorder="1" applyAlignment="1">
      <alignment horizontal="right" vertical="center" wrapText="1"/>
    </xf>
    <xf numFmtId="167" fontId="17" fillId="0" borderId="1" xfId="0" applyNumberFormat="1" applyFont="1" applyBorder="1" applyAlignment="1">
      <alignment horizontal="right" vertical="center" wrapText="1"/>
    </xf>
    <xf numFmtId="165" fontId="24" fillId="0" borderId="1" xfId="1" applyNumberFormat="1" applyFont="1" applyFill="1" applyBorder="1" applyAlignment="1">
      <alignment horizontal="right" vertical="center"/>
    </xf>
    <xf numFmtId="0" fontId="1" fillId="0" borderId="3" xfId="0" applyFont="1" applyBorder="1" applyAlignment="1">
      <alignment horizontal="center" vertical="center" wrapText="1"/>
    </xf>
    <xf numFmtId="0" fontId="15" fillId="0" borderId="3" xfId="0" quotePrefix="1" applyFont="1" applyBorder="1" applyAlignment="1">
      <alignment vertical="center" wrapText="1"/>
    </xf>
    <xf numFmtId="167" fontId="17" fillId="0" borderId="3" xfId="0" applyNumberFormat="1" applyFont="1" applyBorder="1" applyAlignment="1">
      <alignment horizontal="right" vertical="center" wrapText="1"/>
    </xf>
    <xf numFmtId="165" fontId="4" fillId="0" borderId="3" xfId="1" applyNumberFormat="1" applyFont="1" applyBorder="1" applyAlignment="1">
      <alignment horizontal="right" vertical="center"/>
    </xf>
    <xf numFmtId="0" fontId="29" fillId="0" borderId="1" xfId="0" applyFont="1" applyBorder="1" applyAlignment="1">
      <alignment vertical="center" wrapText="1"/>
    </xf>
    <xf numFmtId="3" fontId="29" fillId="0" borderId="1" xfId="0" applyNumberFormat="1" applyFont="1" applyBorder="1" applyAlignment="1">
      <alignment horizontal="right" vertical="center"/>
    </xf>
    <xf numFmtId="165" fontId="18" fillId="0" borderId="0" xfId="1" applyNumberFormat="1" applyFont="1" applyAlignment="1">
      <alignment vertical="center"/>
    </xf>
    <xf numFmtId="165" fontId="17" fillId="0" borderId="0" xfId="1" applyNumberFormat="1" applyFont="1" applyAlignment="1">
      <alignment vertical="center"/>
    </xf>
    <xf numFmtId="165" fontId="18" fillId="0" borderId="0" xfId="1" applyNumberFormat="1" applyFont="1" applyAlignment="1">
      <alignment horizontal="center" vertical="center"/>
    </xf>
    <xf numFmtId="165" fontId="24" fillId="0" borderId="0" xfId="1" applyNumberFormat="1" applyFont="1" applyAlignment="1">
      <alignment horizontal="center" vertical="center"/>
    </xf>
    <xf numFmtId="165" fontId="19" fillId="0" borderId="0" xfId="1" applyNumberFormat="1" applyFont="1" applyAlignment="1">
      <alignment vertical="center"/>
    </xf>
    <xf numFmtId="165" fontId="21" fillId="0" borderId="0" xfId="1" applyNumberFormat="1" applyFont="1" applyAlignment="1">
      <alignment vertical="center"/>
    </xf>
    <xf numFmtId="165" fontId="20" fillId="0" borderId="0" xfId="1" applyNumberFormat="1" applyFont="1" applyAlignment="1">
      <alignment vertical="center"/>
    </xf>
    <xf numFmtId="165" fontId="9" fillId="0" borderId="0" xfId="1" applyNumberFormat="1" applyFont="1" applyFill="1" applyAlignment="1">
      <alignment vertical="center"/>
    </xf>
    <xf numFmtId="165" fontId="3" fillId="0" borderId="0" xfId="1" applyNumberFormat="1" applyFont="1" applyFill="1" applyAlignment="1">
      <alignment vertical="center"/>
    </xf>
    <xf numFmtId="165" fontId="1" fillId="0" borderId="0" xfId="1" applyNumberFormat="1" applyFont="1" applyFill="1" applyAlignment="1">
      <alignment vertical="center"/>
    </xf>
    <xf numFmtId="165" fontId="30" fillId="0" borderId="0" xfId="1" applyNumberFormat="1" applyFont="1" applyAlignment="1">
      <alignment vertical="center"/>
    </xf>
    <xf numFmtId="165" fontId="31" fillId="2" borderId="1" xfId="1" applyNumberFormat="1" applyFont="1" applyFill="1" applyBorder="1" applyAlignment="1">
      <alignment horizontal="center" vertical="center" wrapText="1"/>
    </xf>
    <xf numFmtId="0" fontId="18" fillId="0" borderId="1" xfId="0" applyFont="1" applyBorder="1" applyAlignment="1">
      <alignment horizontal="center" vertical="center"/>
    </xf>
    <xf numFmtId="165" fontId="1" fillId="0" borderId="0" xfId="1" applyNumberFormat="1" applyFont="1" applyFill="1" applyBorder="1" applyAlignment="1">
      <alignment vertical="center"/>
    </xf>
    <xf numFmtId="165" fontId="17" fillId="0" borderId="0" xfId="1" applyNumberFormat="1" applyFont="1" applyBorder="1" applyAlignment="1">
      <alignment vertical="center"/>
    </xf>
    <xf numFmtId="0" fontId="3" fillId="0" borderId="0" xfId="0" applyFont="1" applyAlignment="1">
      <alignment horizontal="center" vertical="center" wrapText="1"/>
    </xf>
    <xf numFmtId="165" fontId="2" fillId="0" borderId="0" xfId="0" applyNumberFormat="1" applyFont="1" applyAlignment="1">
      <alignment vertical="center"/>
    </xf>
    <xf numFmtId="165" fontId="31" fillId="0" borderId="0" xfId="1" applyNumberFormat="1" applyFont="1" applyFill="1" applyAlignment="1">
      <alignment horizontal="center" vertical="center" wrapText="1"/>
    </xf>
    <xf numFmtId="165" fontId="1" fillId="0" borderId="1" xfId="1" applyNumberFormat="1" applyFont="1" applyBorder="1" applyAlignment="1">
      <alignment horizontal="right" vertical="center"/>
    </xf>
    <xf numFmtId="0" fontId="17" fillId="0" borderId="1" xfId="0" applyFont="1" applyBorder="1" applyAlignment="1">
      <alignment vertical="center"/>
    </xf>
    <xf numFmtId="165" fontId="17" fillId="0" borderId="1" xfId="1" applyNumberFormat="1" applyFont="1" applyFill="1" applyBorder="1" applyAlignment="1">
      <alignment horizontal="right" vertical="center"/>
    </xf>
    <xf numFmtId="165" fontId="17" fillId="0" borderId="1" xfId="1" applyNumberFormat="1" applyFont="1" applyBorder="1" applyAlignment="1">
      <alignment horizontal="right" vertical="center"/>
    </xf>
    <xf numFmtId="0" fontId="15" fillId="0" borderId="0" xfId="0" quotePrefix="1" applyFont="1" applyAlignment="1">
      <alignment vertical="center" wrapText="1"/>
    </xf>
    <xf numFmtId="165" fontId="17" fillId="0" borderId="0" xfId="1" applyNumberFormat="1" applyFont="1" applyFill="1" applyBorder="1" applyAlignment="1">
      <alignment horizontal="right" vertical="center"/>
    </xf>
    <xf numFmtId="165" fontId="17" fillId="0" borderId="0" xfId="1" applyNumberFormat="1" applyFont="1" applyBorder="1" applyAlignment="1">
      <alignment horizontal="right" vertical="center"/>
    </xf>
    <xf numFmtId="165" fontId="1" fillId="0" borderId="0" xfId="1" applyNumberFormat="1" applyFont="1" applyBorder="1" applyAlignment="1">
      <alignment horizontal="right" vertical="center"/>
    </xf>
    <xf numFmtId="165" fontId="1" fillId="0" borderId="0" xfId="1" applyNumberFormat="1" applyFont="1" applyFill="1" applyBorder="1" applyAlignment="1">
      <alignment horizontal="right" vertical="center" wrapText="1"/>
    </xf>
    <xf numFmtId="165" fontId="2" fillId="3" borderId="0" xfId="0" applyNumberFormat="1" applyFont="1" applyFill="1" applyAlignment="1">
      <alignment vertical="center"/>
    </xf>
    <xf numFmtId="165" fontId="33" fillId="0" borderId="0" xfId="1" applyNumberFormat="1" applyFont="1" applyAlignment="1">
      <alignment vertical="center"/>
    </xf>
    <xf numFmtId="165" fontId="34" fillId="0" borderId="1" xfId="1" applyNumberFormat="1" applyFont="1" applyFill="1" applyBorder="1" applyAlignment="1">
      <alignment horizontal="right" vertical="center" wrapText="1"/>
    </xf>
    <xf numFmtId="9" fontId="27" fillId="0" borderId="1" xfId="3" applyFont="1" applyFill="1" applyBorder="1" applyAlignment="1">
      <alignment horizontal="right" vertical="center" wrapText="1"/>
    </xf>
    <xf numFmtId="165" fontId="32" fillId="0" borderId="1" xfId="1" applyNumberFormat="1" applyFont="1" applyFill="1" applyBorder="1" applyAlignment="1">
      <alignment horizontal="right" vertical="center" wrapText="1"/>
    </xf>
    <xf numFmtId="165" fontId="16" fillId="0" borderId="1" xfId="1" applyNumberFormat="1" applyFont="1" applyFill="1" applyBorder="1" applyAlignment="1">
      <alignment horizontal="right" vertical="center" wrapText="1"/>
    </xf>
    <xf numFmtId="165" fontId="3" fillId="0" borderId="0" xfId="1" applyNumberFormat="1" applyFont="1" applyAlignment="1">
      <alignment horizontal="right" vertical="center"/>
    </xf>
    <xf numFmtId="165" fontId="9" fillId="4" borderId="0" xfId="1" applyNumberFormat="1" applyFont="1" applyFill="1" applyAlignment="1">
      <alignment horizontal="right" vertical="center"/>
    </xf>
    <xf numFmtId="9" fontId="9" fillId="0" borderId="0" xfId="3" applyFont="1" applyAlignment="1">
      <alignment horizontal="right" vertical="center"/>
    </xf>
    <xf numFmtId="165" fontId="9" fillId="0" borderId="0" xfId="0" applyNumberFormat="1" applyFont="1" applyAlignment="1">
      <alignment vertical="center"/>
    </xf>
    <xf numFmtId="165" fontId="9" fillId="0" borderId="0" xfId="1" applyNumberFormat="1" applyFont="1" applyAlignment="1">
      <alignment vertical="center"/>
    </xf>
    <xf numFmtId="0" fontId="25" fillId="0" borderId="0" xfId="0" applyFont="1" applyAlignment="1">
      <alignment horizontal="center" vertical="center"/>
    </xf>
    <xf numFmtId="0" fontId="14" fillId="2" borderId="1" xfId="0" applyFont="1" applyFill="1" applyBorder="1" applyAlignment="1">
      <alignment horizontal="center" vertical="center" wrapText="1"/>
    </xf>
    <xf numFmtId="0" fontId="21" fillId="0" borderId="0" xfId="0" applyFont="1" applyBorder="1" applyAlignment="1">
      <alignment horizontal="center" vertical="center"/>
    </xf>
    <xf numFmtId="0" fontId="36" fillId="2" borderId="1" xfId="0" applyFont="1" applyFill="1" applyBorder="1" applyAlignment="1">
      <alignment horizontal="center" vertical="center" wrapText="1"/>
    </xf>
    <xf numFmtId="0" fontId="36" fillId="2" borderId="1" xfId="0" applyFont="1" applyFill="1" applyBorder="1" applyAlignment="1">
      <alignment horizontal="justify" vertical="center" wrapText="1"/>
    </xf>
    <xf numFmtId="165" fontId="37" fillId="0" borderId="0" xfId="1" applyNumberFormat="1" applyFont="1" applyAlignment="1">
      <alignment vertical="center" wrapText="1"/>
    </xf>
    <xf numFmtId="165" fontId="37" fillId="0" borderId="0" xfId="1" applyNumberFormat="1" applyFont="1" applyAlignment="1">
      <alignment vertical="center"/>
    </xf>
    <xf numFmtId="165" fontId="37" fillId="0" borderId="0" xfId="0" applyNumberFormat="1" applyFont="1" applyAlignment="1">
      <alignment vertical="center"/>
    </xf>
    <xf numFmtId="0" fontId="37" fillId="0" borderId="0" xfId="0" applyFont="1" applyAlignment="1">
      <alignment vertical="center"/>
    </xf>
    <xf numFmtId="165" fontId="8" fillId="0" borderId="1" xfId="1" applyNumberFormat="1" applyFont="1" applyBorder="1" applyAlignment="1">
      <alignment horizontal="right" vertical="center"/>
    </xf>
    <xf numFmtId="0" fontId="38" fillId="2" borderId="1" xfId="0" applyFont="1" applyFill="1" applyBorder="1" applyAlignment="1">
      <alignment horizontal="center" vertical="center" wrapText="1"/>
    </xf>
    <xf numFmtId="165" fontId="39" fillId="0" borderId="1" xfId="1" applyNumberFormat="1" applyFont="1" applyFill="1" applyBorder="1" applyAlignment="1">
      <alignment horizontal="right" vertical="center" wrapText="1"/>
    </xf>
    <xf numFmtId="165" fontId="39" fillId="2" borderId="1" xfId="1" applyNumberFormat="1" applyFont="1" applyFill="1" applyBorder="1" applyAlignment="1">
      <alignment horizontal="right" vertical="center" wrapText="1"/>
    </xf>
    <xf numFmtId="165" fontId="40" fillId="2" borderId="1" xfId="1" applyNumberFormat="1" applyFont="1" applyFill="1" applyBorder="1" applyAlignment="1">
      <alignment horizontal="right" vertical="center" wrapText="1"/>
    </xf>
    <xf numFmtId="165" fontId="31" fillId="2" borderId="1" xfId="1" applyNumberFormat="1" applyFont="1" applyFill="1" applyBorder="1" applyAlignment="1">
      <alignment horizontal="right" vertical="center" wrapText="1"/>
    </xf>
    <xf numFmtId="0" fontId="30" fillId="0" borderId="0" xfId="0" applyFont="1" applyAlignment="1">
      <alignment vertical="center"/>
    </xf>
    <xf numFmtId="165" fontId="5" fillId="0" borderId="1" xfId="1" applyNumberFormat="1" applyFont="1" applyBorder="1" applyAlignment="1">
      <alignment horizontal="right" vertical="center"/>
    </xf>
    <xf numFmtId="165" fontId="35" fillId="0" borderId="0" xfId="1" applyNumberFormat="1" applyFont="1" applyAlignment="1">
      <alignment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justify" vertical="center" wrapText="1"/>
    </xf>
    <xf numFmtId="165" fontId="35" fillId="0" borderId="0" xfId="1" applyNumberFormat="1" applyFont="1" applyAlignment="1">
      <alignment vertical="center" wrapText="1"/>
    </xf>
    <xf numFmtId="165" fontId="35" fillId="0" borderId="0" xfId="0" applyNumberFormat="1" applyFont="1" applyAlignment="1">
      <alignment vertical="center"/>
    </xf>
    <xf numFmtId="0" fontId="35" fillId="0" borderId="0" xfId="0" applyFont="1" applyAlignment="1">
      <alignment vertical="center"/>
    </xf>
    <xf numFmtId="0" fontId="38" fillId="2" borderId="1" xfId="0" applyFont="1" applyFill="1" applyBorder="1" applyAlignment="1">
      <alignment horizontal="justify" vertical="center"/>
    </xf>
    <xf numFmtId="9" fontId="20" fillId="0" borderId="0" xfId="3" applyFont="1" applyAlignment="1">
      <alignment vertical="center"/>
    </xf>
    <xf numFmtId="0" fontId="28" fillId="0" borderId="0" xfId="0" applyFont="1" applyAlignment="1">
      <alignment horizontal="center" vertical="center"/>
    </xf>
    <xf numFmtId="165" fontId="2" fillId="2" borderId="1" xfId="1" applyNumberFormat="1" applyFont="1" applyFill="1" applyBorder="1" applyAlignment="1">
      <alignment horizontal="center" vertical="center" wrapText="1"/>
    </xf>
    <xf numFmtId="165" fontId="21" fillId="0" borderId="0" xfId="1" applyNumberFormat="1" applyFont="1" applyAlignment="1">
      <alignment horizontal="center" vertical="center"/>
    </xf>
    <xf numFmtId="0" fontId="21" fillId="0" borderId="2" xfId="0" applyFont="1" applyBorder="1" applyAlignment="1">
      <alignment horizontal="center" vertical="center"/>
    </xf>
    <xf numFmtId="0" fontId="27" fillId="0" borderId="0" xfId="0" applyFont="1" applyAlignment="1">
      <alignment horizontal="center" vertical="center"/>
    </xf>
    <xf numFmtId="0" fontId="25" fillId="0" borderId="0" xfId="0" applyFont="1" applyAlignment="1">
      <alignment horizontal="center" vertical="center"/>
    </xf>
    <xf numFmtId="0" fontId="14" fillId="2" borderId="1" xfId="0" applyFont="1" applyFill="1" applyBorder="1" applyAlignment="1">
      <alignment horizontal="center" vertical="center" wrapText="1"/>
    </xf>
    <xf numFmtId="165" fontId="14" fillId="2" borderId="1" xfId="1" applyNumberFormat="1" applyFont="1" applyFill="1" applyBorder="1" applyAlignment="1">
      <alignment horizontal="center" vertical="center" wrapText="1"/>
    </xf>
    <xf numFmtId="165" fontId="28" fillId="0" borderId="1" xfId="1" applyNumberFormat="1" applyFont="1" applyFill="1" applyBorder="1" applyAlignment="1">
      <alignment horizontal="center" vertical="center" wrapText="1"/>
    </xf>
    <xf numFmtId="165" fontId="28" fillId="2" borderId="1" xfId="1" applyNumberFormat="1" applyFont="1" applyFill="1" applyBorder="1" applyAlignment="1">
      <alignment horizontal="center" vertical="center" wrapText="1"/>
    </xf>
    <xf numFmtId="0" fontId="18" fillId="0" borderId="0" xfId="0" applyFont="1" applyAlignment="1">
      <alignment horizontal="center" vertical="center"/>
    </xf>
    <xf numFmtId="0" fontId="19" fillId="0" borderId="0" xfId="0" applyFont="1" applyAlignment="1">
      <alignment horizontal="center" vertical="center"/>
    </xf>
    <xf numFmtId="3" fontId="28" fillId="0" borderId="0" xfId="0" applyNumberFormat="1" applyFont="1"/>
  </cellXfs>
  <cellStyles count="4">
    <cellStyle name="Comma" xfId="1" builtinId="3"/>
    <cellStyle name="Normal" xfId="0" builtinId="0"/>
    <cellStyle name="Normal 2" xfId="2"/>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814624</xdr:colOff>
      <xdr:row>2</xdr:row>
      <xdr:rowOff>39053</xdr:rowOff>
    </xdr:from>
    <xdr:to>
      <xdr:col>1</xdr:col>
      <xdr:colOff>1890412</xdr:colOff>
      <xdr:row>2</xdr:row>
      <xdr:rowOff>39053</xdr:rowOff>
    </xdr:to>
    <xdr:cxnSp macro="">
      <xdr:nvCxnSpPr>
        <xdr:cNvPr id="2" name="Straight Connector 1">
          <a:extLst>
            <a:ext uri="{FF2B5EF4-FFF2-40B4-BE49-F238E27FC236}">
              <a16:creationId xmlns="" xmlns:a16="http://schemas.microsoft.com/office/drawing/2014/main" id="{00000000-0008-0000-0100-000002000000}"/>
            </a:ext>
          </a:extLst>
        </xdr:cNvPr>
        <xdr:cNvCxnSpPr/>
      </xdr:nvCxnSpPr>
      <xdr:spPr>
        <a:xfrm>
          <a:off x="1267837" y="393472"/>
          <a:ext cx="110434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64"/>
  <sheetViews>
    <sheetView tabSelected="1" view="pageBreakPreview" topLeftCell="A40" zoomScale="85" zoomScaleNormal="85" zoomScaleSheetLayoutView="85" workbookViewId="0">
      <selection activeCell="H32" sqref="H32"/>
    </sheetView>
  </sheetViews>
  <sheetFormatPr defaultRowHeight="15" x14ac:dyDescent="0.25"/>
  <cols>
    <col min="1" max="1" width="6.28515625" style="33" bestFit="1" customWidth="1"/>
    <col min="2" max="2" width="52.85546875" style="16" customWidth="1"/>
    <col min="3" max="3" width="11" style="39" customWidth="1"/>
    <col min="4" max="4" width="11" style="15" customWidth="1"/>
    <col min="5" max="5" width="14.140625" style="30" customWidth="1"/>
    <col min="6" max="6" width="13.85546875" style="30" customWidth="1"/>
    <col min="7" max="9" width="19.140625" style="30" customWidth="1"/>
    <col min="10" max="10" width="19.28515625" style="67" customWidth="1"/>
    <col min="11" max="11" width="20.140625" style="67" customWidth="1"/>
    <col min="12" max="13" width="16.85546875" style="16" customWidth="1"/>
    <col min="14" max="14" width="23.42578125" style="16" customWidth="1"/>
    <col min="15" max="16384" width="9.140625" style="16"/>
  </cols>
  <sheetData>
    <row r="1" spans="1:14" ht="16.5" customHeight="1" x14ac:dyDescent="0.25">
      <c r="A1" s="134"/>
      <c r="B1" s="134"/>
      <c r="F1" s="132"/>
      <c r="G1" s="132"/>
      <c r="H1" s="132" t="s">
        <v>75</v>
      </c>
      <c r="I1" s="132"/>
    </row>
    <row r="2" spans="1:14" s="14" customFormat="1" ht="26.25" customHeight="1" x14ac:dyDescent="0.25">
      <c r="A2" s="130" t="s">
        <v>57</v>
      </c>
      <c r="B2" s="130"/>
      <c r="C2" s="130"/>
      <c r="D2" s="130"/>
      <c r="E2" s="130"/>
      <c r="F2" s="130"/>
      <c r="G2" s="130"/>
      <c r="H2" s="130"/>
      <c r="I2" s="130"/>
      <c r="J2" s="68"/>
      <c r="K2" s="68"/>
    </row>
    <row r="3" spans="1:14" s="14" customFormat="1" ht="26.25" customHeight="1" x14ac:dyDescent="0.25">
      <c r="A3" s="135"/>
      <c r="B3" s="135"/>
      <c r="C3" s="135"/>
      <c r="D3" s="135"/>
      <c r="E3" s="135"/>
      <c r="F3" s="135"/>
      <c r="G3" s="135"/>
      <c r="H3" s="105"/>
      <c r="I3" s="105"/>
      <c r="J3" s="68"/>
      <c r="K3" s="68"/>
    </row>
    <row r="4" spans="1:14" ht="18.75" customHeight="1" x14ac:dyDescent="0.25">
      <c r="A4" s="17"/>
      <c r="B4" s="17"/>
      <c r="C4" s="17"/>
      <c r="D4" s="17"/>
      <c r="E4" s="31"/>
      <c r="F4" s="133" t="s">
        <v>24</v>
      </c>
      <c r="G4" s="133"/>
      <c r="H4" s="107"/>
      <c r="I4" s="107"/>
    </row>
    <row r="5" spans="1:14" s="33" customFormat="1" ht="21" customHeight="1" x14ac:dyDescent="0.25">
      <c r="A5" s="136" t="s">
        <v>0</v>
      </c>
      <c r="B5" s="136" t="s">
        <v>1</v>
      </c>
      <c r="C5" s="137"/>
      <c r="D5" s="137"/>
      <c r="E5" s="137"/>
      <c r="F5" s="137"/>
      <c r="G5" s="131" t="s">
        <v>43</v>
      </c>
      <c r="H5" s="131" t="s">
        <v>88</v>
      </c>
      <c r="I5" s="131" t="s">
        <v>89</v>
      </c>
      <c r="J5" s="69"/>
      <c r="K5" s="69"/>
    </row>
    <row r="6" spans="1:14" s="33" customFormat="1" ht="35.25" customHeight="1" x14ac:dyDescent="0.25">
      <c r="A6" s="136"/>
      <c r="B6" s="136"/>
      <c r="C6" s="138" t="s">
        <v>40</v>
      </c>
      <c r="D6" s="139" t="s">
        <v>41</v>
      </c>
      <c r="E6" s="131" t="s">
        <v>42</v>
      </c>
      <c r="F6" s="131"/>
      <c r="G6" s="131"/>
      <c r="H6" s="131"/>
      <c r="I6" s="131"/>
      <c r="J6" s="69"/>
      <c r="K6" s="69"/>
    </row>
    <row r="7" spans="1:14" s="33" customFormat="1" ht="36.75" customHeight="1" x14ac:dyDescent="0.25">
      <c r="A7" s="136"/>
      <c r="B7" s="136"/>
      <c r="C7" s="138"/>
      <c r="D7" s="139"/>
      <c r="E7" s="35" t="s">
        <v>2</v>
      </c>
      <c r="F7" s="78" t="s">
        <v>39</v>
      </c>
      <c r="G7" s="131"/>
      <c r="H7" s="131"/>
      <c r="I7" s="131"/>
      <c r="J7" s="69"/>
      <c r="K7" s="69"/>
    </row>
    <row r="8" spans="1:14" s="26" customFormat="1" ht="20.25" customHeight="1" x14ac:dyDescent="0.25">
      <c r="A8" s="25" t="s">
        <v>3</v>
      </c>
      <c r="B8" s="25" t="s">
        <v>15</v>
      </c>
      <c r="C8" s="60">
        <v>2</v>
      </c>
      <c r="D8" s="54">
        <v>3</v>
      </c>
      <c r="E8" s="38">
        <v>4</v>
      </c>
      <c r="F8" s="38">
        <v>5</v>
      </c>
      <c r="G8" s="25">
        <v>6</v>
      </c>
      <c r="H8" s="25">
        <v>7</v>
      </c>
      <c r="I8" s="25">
        <v>8</v>
      </c>
      <c r="J8" s="70"/>
      <c r="K8" s="70"/>
    </row>
    <row r="9" spans="1:14" s="18" customFormat="1" ht="37.5" x14ac:dyDescent="0.25">
      <c r="A9" s="34" t="s">
        <v>4</v>
      </c>
      <c r="B9" s="2" t="s">
        <v>31</v>
      </c>
      <c r="C9" s="41">
        <f>C10+C13+C14+C15+C16</f>
        <v>0</v>
      </c>
      <c r="D9" s="55">
        <f>D10+D13+D14+D15+D16</f>
        <v>0</v>
      </c>
      <c r="E9" s="22">
        <f>E10+E13+E14+E15+E16</f>
        <v>0</v>
      </c>
      <c r="F9" s="22">
        <f>F10+F13+F14+F15+F16</f>
        <v>0</v>
      </c>
      <c r="G9" s="22"/>
      <c r="H9" s="22">
        <f>H11+H12+H13+H14+H15+H18+H16</f>
        <v>557000000</v>
      </c>
      <c r="I9" s="22">
        <f t="shared" ref="I9" si="0">I11+I12+I13+I14+I15+I18+I16</f>
        <v>965000000</v>
      </c>
      <c r="J9" s="129"/>
      <c r="K9" s="19"/>
      <c r="M9" s="16"/>
    </row>
    <row r="10" spans="1:14" ht="42" customHeight="1" x14ac:dyDescent="0.25">
      <c r="A10" s="3">
        <v>1</v>
      </c>
      <c r="B10" s="4" t="s">
        <v>16</v>
      </c>
      <c r="C10" s="42">
        <v>0</v>
      </c>
      <c r="D10" s="56">
        <v>0</v>
      </c>
      <c r="E10" s="27">
        <v>0</v>
      </c>
      <c r="F10" s="27">
        <v>0</v>
      </c>
      <c r="G10" s="27"/>
      <c r="H10" s="27"/>
      <c r="I10" s="27"/>
      <c r="J10" s="73"/>
      <c r="K10" s="19"/>
    </row>
    <row r="11" spans="1:14" s="120" customFormat="1" ht="27" customHeight="1" x14ac:dyDescent="0.25">
      <c r="A11" s="115" t="s">
        <v>22</v>
      </c>
      <c r="B11" s="128" t="s">
        <v>77</v>
      </c>
      <c r="C11" s="116"/>
      <c r="D11" s="117"/>
      <c r="E11" s="118"/>
      <c r="F11" s="118"/>
      <c r="G11" s="119"/>
      <c r="H11" s="119">
        <v>50000000</v>
      </c>
      <c r="I11" s="119">
        <v>105000000</v>
      </c>
      <c r="J11" s="71"/>
    </row>
    <row r="12" spans="1:14" s="20" customFormat="1" ht="23.25" customHeight="1" x14ac:dyDescent="0.25">
      <c r="A12" s="1" t="s">
        <v>23</v>
      </c>
      <c r="B12" s="7" t="s">
        <v>17</v>
      </c>
      <c r="C12" s="40"/>
      <c r="D12" s="57"/>
      <c r="E12" s="28"/>
      <c r="F12" s="28"/>
      <c r="G12" s="27"/>
      <c r="H12" s="27"/>
      <c r="I12" s="27"/>
      <c r="J12" s="73"/>
      <c r="K12" s="77"/>
    </row>
    <row r="13" spans="1:14" ht="75" x14ac:dyDescent="0.25">
      <c r="A13" s="3">
        <v>2</v>
      </c>
      <c r="B13" s="4" t="s">
        <v>26</v>
      </c>
      <c r="C13" s="42"/>
      <c r="D13" s="56"/>
      <c r="E13" s="27"/>
      <c r="F13" s="27"/>
      <c r="G13" s="27"/>
      <c r="H13" s="27"/>
      <c r="I13" s="27"/>
    </row>
    <row r="14" spans="1:14" ht="72.75" customHeight="1" x14ac:dyDescent="0.25">
      <c r="A14" s="3">
        <v>3</v>
      </c>
      <c r="B14" s="4" t="s">
        <v>38</v>
      </c>
      <c r="C14" s="42"/>
      <c r="D14" s="56"/>
      <c r="E14" s="23"/>
      <c r="F14" s="23"/>
      <c r="G14" s="23"/>
      <c r="H14" s="23"/>
      <c r="I14" s="23"/>
    </row>
    <row r="15" spans="1:14" ht="37.5" x14ac:dyDescent="0.25">
      <c r="A15" s="3">
        <v>4</v>
      </c>
      <c r="B15" s="4" t="s">
        <v>27</v>
      </c>
      <c r="C15" s="42"/>
      <c r="D15" s="56"/>
      <c r="E15" s="27"/>
      <c r="F15" s="27"/>
      <c r="G15" s="27"/>
      <c r="H15" s="27"/>
      <c r="I15" s="27"/>
      <c r="N15" s="45"/>
    </row>
    <row r="16" spans="1:14" s="18" customFormat="1" ht="24.75" customHeight="1" x14ac:dyDescent="0.25">
      <c r="A16" s="106">
        <v>5</v>
      </c>
      <c r="B16" s="2" t="s">
        <v>18</v>
      </c>
      <c r="C16" s="41">
        <v>0</v>
      </c>
      <c r="D16" s="55"/>
      <c r="E16" s="121">
        <v>0</v>
      </c>
      <c r="F16" s="121">
        <v>0</v>
      </c>
      <c r="G16" s="29"/>
      <c r="H16" s="29">
        <v>10000000</v>
      </c>
      <c r="I16" s="29">
        <v>10000000</v>
      </c>
      <c r="J16" s="122"/>
      <c r="K16" s="71"/>
    </row>
    <row r="17" spans="1:13" s="20" customFormat="1" ht="24.75" customHeight="1" x14ac:dyDescent="0.25">
      <c r="A17" s="1" t="s">
        <v>86</v>
      </c>
      <c r="B17" s="7" t="s">
        <v>87</v>
      </c>
      <c r="C17" s="40"/>
      <c r="D17" s="57"/>
      <c r="E17" s="114"/>
      <c r="F17" s="114"/>
      <c r="G17" s="28"/>
      <c r="H17" s="28">
        <v>10000000</v>
      </c>
      <c r="I17" s="28">
        <v>10000000</v>
      </c>
      <c r="J17" s="111"/>
      <c r="K17" s="72"/>
    </row>
    <row r="18" spans="1:13" s="127" customFormat="1" ht="93.75" x14ac:dyDescent="0.25">
      <c r="A18" s="123">
        <v>6</v>
      </c>
      <c r="B18" s="124" t="s">
        <v>5</v>
      </c>
      <c r="C18" s="41"/>
      <c r="D18" s="55"/>
      <c r="E18" s="29"/>
      <c r="F18" s="29"/>
      <c r="G18" s="29"/>
      <c r="H18" s="29">
        <f>H19+H20+H21</f>
        <v>497000000</v>
      </c>
      <c r="I18" s="29">
        <f>I19+I20+I21</f>
        <v>850000000</v>
      </c>
      <c r="J18" s="125"/>
      <c r="K18" s="122"/>
      <c r="L18" s="126"/>
      <c r="M18" s="126"/>
    </row>
    <row r="19" spans="1:13" s="113" customFormat="1" ht="34.5" customHeight="1" x14ac:dyDescent="0.25">
      <c r="A19" s="108" t="s">
        <v>80</v>
      </c>
      <c r="B19" s="109" t="s">
        <v>84</v>
      </c>
      <c r="C19" s="40"/>
      <c r="D19" s="57"/>
      <c r="E19" s="28"/>
      <c r="F19" s="28"/>
      <c r="G19" s="28"/>
      <c r="H19" s="28">
        <v>50000000</v>
      </c>
      <c r="I19" s="28">
        <v>70000000</v>
      </c>
      <c r="J19" s="110"/>
      <c r="K19" s="111"/>
      <c r="L19" s="112"/>
      <c r="M19" s="112"/>
    </row>
    <row r="20" spans="1:13" s="113" customFormat="1" ht="30" customHeight="1" x14ac:dyDescent="0.25">
      <c r="A20" s="108" t="s">
        <v>81</v>
      </c>
      <c r="B20" s="109" t="s">
        <v>85</v>
      </c>
      <c r="C20" s="40"/>
      <c r="D20" s="57"/>
      <c r="E20" s="28"/>
      <c r="F20" s="28"/>
      <c r="G20" s="28"/>
      <c r="H20" s="28">
        <v>47000000</v>
      </c>
      <c r="I20" s="28">
        <v>80000000</v>
      </c>
      <c r="J20" s="110"/>
      <c r="K20" s="111"/>
      <c r="L20" s="112"/>
      <c r="M20" s="112"/>
    </row>
    <row r="21" spans="1:13" s="113" customFormat="1" ht="26.25" customHeight="1" x14ac:dyDescent="0.25">
      <c r="A21" s="108" t="s">
        <v>82</v>
      </c>
      <c r="B21" s="109" t="s">
        <v>83</v>
      </c>
      <c r="C21" s="40"/>
      <c r="D21" s="57"/>
      <c r="E21" s="28"/>
      <c r="F21" s="28"/>
      <c r="G21" s="28"/>
      <c r="H21" s="28">
        <v>400000000</v>
      </c>
      <c r="I21" s="28">
        <v>700000000</v>
      </c>
      <c r="J21" s="110"/>
      <c r="K21" s="111"/>
      <c r="L21" s="112"/>
      <c r="M21" s="112"/>
    </row>
    <row r="22" spans="1:13" s="18" customFormat="1" ht="37.5" x14ac:dyDescent="0.3">
      <c r="A22" s="34" t="s">
        <v>6</v>
      </c>
      <c r="B22" s="36" t="s">
        <v>32</v>
      </c>
      <c r="C22" s="41">
        <f>SUM(C23:C30)</f>
        <v>0</v>
      </c>
      <c r="D22" s="55">
        <f>SUM(D23:D30)</f>
        <v>0</v>
      </c>
      <c r="E22" s="22">
        <f>SUM(E23:E30)</f>
        <v>0</v>
      </c>
      <c r="F22" s="22">
        <f>SUM(F23:F30)</f>
        <v>0</v>
      </c>
      <c r="G22" s="22">
        <f>SUM(G23:G30)</f>
        <v>1778228000</v>
      </c>
      <c r="H22" s="22">
        <v>3041393160</v>
      </c>
      <c r="I22" s="22">
        <v>3041393160</v>
      </c>
      <c r="J22" s="74"/>
      <c r="K22" s="142">
        <v>3041393160</v>
      </c>
      <c r="L22" s="37"/>
    </row>
    <row r="23" spans="1:13" s="37" customFormat="1" ht="56.25" x14ac:dyDescent="0.25">
      <c r="A23" s="11">
        <v>1</v>
      </c>
      <c r="B23" s="12" t="s">
        <v>79</v>
      </c>
      <c r="C23" s="42">
        <v>0</v>
      </c>
      <c r="D23" s="42">
        <v>0</v>
      </c>
      <c r="E23" s="23"/>
      <c r="F23" s="23"/>
      <c r="G23" s="23">
        <v>668478000</v>
      </c>
      <c r="H23" s="23">
        <v>1831643160</v>
      </c>
      <c r="I23" s="23">
        <v>1831643160</v>
      </c>
      <c r="J23" s="74"/>
      <c r="K23" s="74"/>
      <c r="L23" s="103"/>
    </row>
    <row r="24" spans="1:13" s="37" customFormat="1" ht="24.75" customHeight="1" x14ac:dyDescent="0.25">
      <c r="A24" s="11">
        <v>2</v>
      </c>
      <c r="B24" s="12" t="s">
        <v>19</v>
      </c>
      <c r="C24" s="42"/>
      <c r="D24" s="42"/>
      <c r="E24" s="23"/>
      <c r="F24" s="23"/>
      <c r="G24" s="23"/>
      <c r="H24" s="23"/>
      <c r="I24" s="23"/>
      <c r="J24" s="74"/>
      <c r="K24" s="74"/>
    </row>
    <row r="25" spans="1:13" s="37" customFormat="1" ht="29.25" customHeight="1" x14ac:dyDescent="0.25">
      <c r="A25" s="11">
        <v>3</v>
      </c>
      <c r="B25" s="12" t="s">
        <v>74</v>
      </c>
      <c r="C25" s="42">
        <v>0</v>
      </c>
      <c r="D25" s="42">
        <v>0</v>
      </c>
      <c r="E25" s="23">
        <v>0</v>
      </c>
      <c r="F25" s="23">
        <v>0</v>
      </c>
      <c r="G25" s="23">
        <v>1109750000</v>
      </c>
      <c r="H25" s="23">
        <v>1109750000</v>
      </c>
      <c r="I25" s="23">
        <v>1109750000</v>
      </c>
      <c r="J25" s="74"/>
      <c r="K25" s="74"/>
    </row>
    <row r="26" spans="1:13" s="37" customFormat="1" ht="26.25" customHeight="1" x14ac:dyDescent="0.25">
      <c r="A26" s="11">
        <v>4</v>
      </c>
      <c r="B26" s="12" t="s">
        <v>37</v>
      </c>
      <c r="C26" s="42"/>
      <c r="D26" s="42"/>
      <c r="E26" s="23"/>
      <c r="F26" s="23"/>
      <c r="G26" s="23">
        <v>0</v>
      </c>
      <c r="H26" s="23"/>
      <c r="I26" s="23"/>
      <c r="J26" s="74"/>
      <c r="K26" s="74"/>
      <c r="L26" s="103"/>
    </row>
    <row r="27" spans="1:13" s="37" customFormat="1" ht="27" customHeight="1" x14ac:dyDescent="0.25">
      <c r="A27" s="11">
        <v>5</v>
      </c>
      <c r="B27" s="12" t="s">
        <v>20</v>
      </c>
      <c r="C27" s="42"/>
      <c r="D27" s="42"/>
      <c r="E27" s="23"/>
      <c r="F27" s="23"/>
      <c r="G27" s="23">
        <v>0</v>
      </c>
      <c r="H27" s="23"/>
      <c r="I27" s="23"/>
      <c r="J27" s="74"/>
      <c r="K27" s="74"/>
      <c r="L27" s="104"/>
    </row>
    <row r="28" spans="1:13" s="37" customFormat="1" ht="26.25" customHeight="1" x14ac:dyDescent="0.25">
      <c r="A28" s="11">
        <v>6</v>
      </c>
      <c r="B28" s="12" t="s">
        <v>28</v>
      </c>
      <c r="C28" s="42"/>
      <c r="D28" s="42"/>
      <c r="E28" s="23"/>
      <c r="F28" s="23"/>
      <c r="G28" s="23"/>
      <c r="H28" s="23"/>
      <c r="I28" s="23"/>
      <c r="J28" s="74"/>
      <c r="K28" s="74"/>
    </row>
    <row r="29" spans="1:13" s="37" customFormat="1" ht="26.25" customHeight="1" x14ac:dyDescent="0.25">
      <c r="A29" s="11">
        <v>7</v>
      </c>
      <c r="B29" s="12" t="s">
        <v>29</v>
      </c>
      <c r="C29" s="42"/>
      <c r="D29" s="42"/>
      <c r="E29" s="23"/>
      <c r="F29" s="23"/>
      <c r="G29" s="23"/>
      <c r="H29" s="23"/>
      <c r="I29" s="23"/>
      <c r="J29" s="74"/>
      <c r="K29" s="74"/>
    </row>
    <row r="30" spans="1:13" s="37" customFormat="1" ht="18.75" x14ac:dyDescent="0.25">
      <c r="A30" s="11">
        <v>8</v>
      </c>
      <c r="B30" s="12" t="s">
        <v>76</v>
      </c>
      <c r="C30" s="42">
        <v>0</v>
      </c>
      <c r="D30" s="42">
        <v>0</v>
      </c>
      <c r="E30" s="23">
        <v>0</v>
      </c>
      <c r="F30" s="23">
        <v>0</v>
      </c>
      <c r="G30" s="96"/>
      <c r="H30" s="96"/>
      <c r="I30" s="96"/>
      <c r="J30" s="74"/>
    </row>
    <row r="31" spans="1:13" s="37" customFormat="1" ht="39" customHeight="1" x14ac:dyDescent="0.25">
      <c r="A31" s="9" t="s">
        <v>8</v>
      </c>
      <c r="B31" s="10" t="s">
        <v>21</v>
      </c>
      <c r="C31" s="43"/>
      <c r="D31" s="43"/>
      <c r="E31" s="97" t="e">
        <f>E9/E22</f>
        <v>#DIV/0!</v>
      </c>
      <c r="F31" s="97" t="e">
        <f>F9/F22</f>
        <v>#DIV/0!</v>
      </c>
      <c r="G31" s="43">
        <f>G9/G22</f>
        <v>0</v>
      </c>
      <c r="H31" s="43">
        <f t="shared" ref="H31:I31" si="1">H9/H22</f>
        <v>0.18313975559805626</v>
      </c>
      <c r="I31" s="43">
        <f t="shared" si="1"/>
        <v>0.31728880458191072</v>
      </c>
      <c r="J31" s="74"/>
      <c r="K31" s="74"/>
    </row>
    <row r="32" spans="1:13" s="21" customFormat="1" ht="37.5" x14ac:dyDescent="0.25">
      <c r="A32" s="9" t="s">
        <v>9</v>
      </c>
      <c r="B32" s="10" t="s">
        <v>44</v>
      </c>
      <c r="C32" s="41"/>
      <c r="D32" s="41"/>
      <c r="E32" s="24">
        <f>E22-E9</f>
        <v>0</v>
      </c>
      <c r="F32" s="24">
        <f>F22-F9</f>
        <v>0</v>
      </c>
      <c r="G32" s="24">
        <f>G22-G9</f>
        <v>1778228000</v>
      </c>
      <c r="H32" s="24">
        <f t="shared" ref="H32:I32" si="2">H22-H9</f>
        <v>2484393160</v>
      </c>
      <c r="I32" s="24">
        <f t="shared" si="2"/>
        <v>2076393160</v>
      </c>
      <c r="J32" s="75"/>
      <c r="K32" s="75"/>
    </row>
    <row r="33" spans="1:14" s="18" customFormat="1" ht="57" customHeight="1" x14ac:dyDescent="0.25">
      <c r="A33" s="34" t="s">
        <v>14</v>
      </c>
      <c r="B33" s="2" t="s">
        <v>30</v>
      </c>
      <c r="C33" s="41">
        <v>0</v>
      </c>
      <c r="D33" s="55">
        <v>0</v>
      </c>
      <c r="E33" s="29">
        <v>0</v>
      </c>
      <c r="F33" s="29">
        <v>0</v>
      </c>
      <c r="G33" s="29">
        <v>0</v>
      </c>
      <c r="H33" s="29"/>
      <c r="I33" s="29"/>
      <c r="J33" s="71"/>
      <c r="K33" s="71"/>
      <c r="N33" s="44"/>
    </row>
    <row r="34" spans="1:14" ht="93.75" x14ac:dyDescent="0.25">
      <c r="A34" s="3"/>
      <c r="B34" s="7" t="s">
        <v>10</v>
      </c>
      <c r="C34" s="42"/>
      <c r="D34" s="56"/>
      <c r="E34" s="27"/>
      <c r="F34" s="27"/>
      <c r="G34" s="27"/>
      <c r="H34" s="27"/>
      <c r="I34" s="27"/>
    </row>
    <row r="35" spans="1:14" ht="27" customHeight="1" x14ac:dyDescent="0.25">
      <c r="A35" s="3">
        <v>1</v>
      </c>
      <c r="B35" s="4" t="s">
        <v>11</v>
      </c>
      <c r="C35" s="42"/>
      <c r="D35" s="56"/>
      <c r="E35" s="27"/>
      <c r="F35" s="27"/>
      <c r="G35" s="27">
        <v>0</v>
      </c>
      <c r="H35" s="27"/>
      <c r="I35" s="27"/>
    </row>
    <row r="36" spans="1:14" s="20" customFormat="1" ht="23.25" customHeight="1" x14ac:dyDescent="0.25">
      <c r="A36" s="1"/>
      <c r="B36" s="8" t="s">
        <v>34</v>
      </c>
      <c r="C36" s="40"/>
      <c r="D36" s="57"/>
      <c r="E36" s="28"/>
      <c r="F36" s="28"/>
      <c r="G36" s="28"/>
      <c r="H36" s="28"/>
      <c r="I36" s="28"/>
      <c r="J36" s="72"/>
      <c r="K36" s="72"/>
    </row>
    <row r="37" spans="1:14" s="20" customFormat="1" ht="18.75" x14ac:dyDescent="0.25">
      <c r="A37" s="1"/>
      <c r="B37" s="8" t="s">
        <v>33</v>
      </c>
      <c r="C37" s="40"/>
      <c r="D37" s="57"/>
      <c r="E37" s="28"/>
      <c r="F37" s="28"/>
      <c r="G37" s="28"/>
      <c r="H37" s="28"/>
      <c r="I37" s="28"/>
      <c r="J37" s="72"/>
      <c r="K37" s="72"/>
    </row>
    <row r="38" spans="1:14" ht="18.75" x14ac:dyDescent="0.25">
      <c r="A38" s="3">
        <v>2</v>
      </c>
      <c r="B38" s="4" t="s">
        <v>12</v>
      </c>
      <c r="C38" s="42"/>
      <c r="D38" s="56"/>
      <c r="E38" s="27"/>
      <c r="F38" s="27"/>
      <c r="G38" s="27">
        <v>0</v>
      </c>
      <c r="H38" s="27"/>
      <c r="I38" s="27"/>
    </row>
    <row r="39" spans="1:14" ht="22.5" customHeight="1" x14ac:dyDescent="0.25">
      <c r="A39" s="3">
        <v>3</v>
      </c>
      <c r="B39" s="4" t="s">
        <v>13</v>
      </c>
      <c r="C39" s="42"/>
      <c r="D39" s="56"/>
      <c r="E39" s="27"/>
      <c r="F39" s="27"/>
      <c r="G39" s="27">
        <v>0</v>
      </c>
      <c r="H39" s="27"/>
      <c r="I39" s="27"/>
    </row>
    <row r="40" spans="1:14" ht="37.5" x14ac:dyDescent="0.25">
      <c r="A40" s="3">
        <v>4</v>
      </c>
      <c r="B40" s="4" t="s">
        <v>36</v>
      </c>
      <c r="C40" s="42"/>
      <c r="D40" s="56"/>
      <c r="E40" s="27">
        <f>E41</f>
        <v>0</v>
      </c>
      <c r="F40" s="27">
        <f>F41</f>
        <v>0</v>
      </c>
      <c r="G40" s="27">
        <f>G41</f>
        <v>0</v>
      </c>
      <c r="H40" s="27"/>
      <c r="I40" s="27"/>
    </row>
    <row r="41" spans="1:14" ht="37.5" x14ac:dyDescent="0.25">
      <c r="A41" s="3"/>
      <c r="B41" s="7" t="s">
        <v>51</v>
      </c>
      <c r="C41" s="42">
        <v>0</v>
      </c>
      <c r="D41" s="56">
        <v>0</v>
      </c>
      <c r="E41" s="27">
        <v>0</v>
      </c>
      <c r="F41" s="27">
        <v>0</v>
      </c>
      <c r="G41" s="27">
        <v>0</v>
      </c>
      <c r="H41" s="27"/>
      <c r="I41" s="27"/>
    </row>
    <row r="42" spans="1:14" s="18" customFormat="1" ht="24.95" customHeight="1" x14ac:dyDescent="0.25">
      <c r="A42" s="34" t="s">
        <v>35</v>
      </c>
      <c r="B42" s="2" t="s">
        <v>45</v>
      </c>
      <c r="C42" s="41"/>
      <c r="D42" s="55"/>
      <c r="E42" s="29"/>
      <c r="F42" s="29"/>
      <c r="G42" s="29"/>
      <c r="H42" s="29"/>
      <c r="I42" s="29"/>
      <c r="J42" s="71"/>
      <c r="K42" s="71"/>
    </row>
    <row r="43" spans="1:14" ht="24.95" customHeight="1" x14ac:dyDescent="0.25">
      <c r="A43" s="3">
        <v>1</v>
      </c>
      <c r="B43" s="4" t="s">
        <v>46</v>
      </c>
      <c r="C43" s="42"/>
      <c r="D43" s="56"/>
      <c r="E43" s="27"/>
      <c r="F43" s="27"/>
      <c r="G43" s="27"/>
      <c r="H43" s="27"/>
      <c r="I43" s="27"/>
    </row>
    <row r="44" spans="1:14" ht="24.95" customHeight="1" x14ac:dyDescent="0.25">
      <c r="A44" s="3">
        <v>2</v>
      </c>
      <c r="B44" s="4" t="s">
        <v>47</v>
      </c>
      <c r="C44" s="42"/>
      <c r="D44" s="56"/>
      <c r="E44" s="27"/>
      <c r="F44" s="27"/>
      <c r="G44" s="27"/>
      <c r="H44" s="27"/>
      <c r="I44" s="27"/>
    </row>
    <row r="45" spans="1:14" ht="24.95" customHeight="1" x14ac:dyDescent="0.25">
      <c r="A45" s="3">
        <v>3</v>
      </c>
      <c r="B45" s="4" t="s">
        <v>48</v>
      </c>
      <c r="C45" s="42"/>
      <c r="D45" s="56"/>
      <c r="E45" s="27"/>
      <c r="F45" s="27"/>
      <c r="G45" s="27"/>
      <c r="H45" s="27"/>
      <c r="I45" s="27"/>
    </row>
    <row r="46" spans="1:14" ht="24.95" customHeight="1" x14ac:dyDescent="0.25">
      <c r="A46" s="3">
        <v>4</v>
      </c>
      <c r="B46" s="4" t="s">
        <v>49</v>
      </c>
      <c r="C46" s="42"/>
      <c r="D46" s="56"/>
      <c r="E46" s="27"/>
      <c r="F46" s="27"/>
      <c r="G46" s="27"/>
      <c r="H46" s="27"/>
      <c r="I46" s="27"/>
    </row>
    <row r="47" spans="1:14" ht="38.25" customHeight="1" x14ac:dyDescent="0.25">
      <c r="A47" s="3"/>
      <c r="B47" s="4" t="s">
        <v>50</v>
      </c>
      <c r="C47" s="42"/>
      <c r="D47" s="56"/>
      <c r="E47" s="27"/>
      <c r="F47" s="27"/>
      <c r="G47" s="27"/>
      <c r="H47" s="27"/>
      <c r="I47" s="27"/>
    </row>
    <row r="48" spans="1:14" ht="42.75" customHeight="1" x14ac:dyDescent="0.25">
      <c r="A48" s="3"/>
      <c r="B48" s="4" t="s">
        <v>50</v>
      </c>
      <c r="C48" s="42"/>
      <c r="D48" s="56"/>
      <c r="E48" s="27"/>
      <c r="F48" s="27"/>
      <c r="G48" s="27"/>
      <c r="H48" s="27"/>
      <c r="I48" s="27"/>
      <c r="J48" s="84"/>
      <c r="K48" s="82"/>
      <c r="L48" s="84"/>
      <c r="M48" s="84"/>
    </row>
    <row r="49" spans="1:15" s="21" customFormat="1" ht="42" customHeight="1" x14ac:dyDescent="0.25">
      <c r="A49" s="9" t="s">
        <v>52</v>
      </c>
      <c r="B49" s="10" t="s">
        <v>71</v>
      </c>
      <c r="C49" s="41">
        <f>SUM(C50:C53)</f>
        <v>0</v>
      </c>
      <c r="D49" s="41"/>
      <c r="E49" s="98">
        <f>SUM(E50:E58)</f>
        <v>0</v>
      </c>
      <c r="F49" s="98">
        <f>SUM(F50:F58)</f>
        <v>0</v>
      </c>
      <c r="G49" s="41">
        <f>SUM(G50:G57)</f>
        <v>1911231520</v>
      </c>
      <c r="H49" s="41"/>
      <c r="I49" s="41"/>
      <c r="K49" s="76"/>
      <c r="L49" s="76"/>
      <c r="N49" s="83"/>
      <c r="O49" s="14"/>
    </row>
    <row r="50" spans="1:15" s="52" customFormat="1" ht="23.25" customHeight="1" x14ac:dyDescent="0.25">
      <c r="A50" s="11">
        <v>1</v>
      </c>
      <c r="B50" s="50" t="s">
        <v>67</v>
      </c>
      <c r="C50" s="53"/>
      <c r="D50" s="58"/>
      <c r="E50" s="99"/>
      <c r="F50" s="49"/>
      <c r="G50" s="49">
        <v>1253651520</v>
      </c>
      <c r="H50" s="49"/>
      <c r="I50" s="49"/>
      <c r="J50" s="76"/>
      <c r="K50" s="76"/>
      <c r="L50" s="76"/>
      <c r="M50" s="76"/>
      <c r="N50" s="83"/>
      <c r="O50" s="13"/>
    </row>
    <row r="51" spans="1:15" s="52" customFormat="1" ht="23.25" customHeight="1" x14ac:dyDescent="0.25">
      <c r="A51" s="11">
        <v>2</v>
      </c>
      <c r="B51" s="46" t="s">
        <v>61</v>
      </c>
      <c r="C51" s="47"/>
      <c r="D51" s="59"/>
      <c r="E51" s="99"/>
      <c r="F51" s="85"/>
      <c r="G51" s="49">
        <v>266180000</v>
      </c>
      <c r="H51" s="49"/>
      <c r="I51" s="49"/>
      <c r="J51" s="76"/>
      <c r="K51" s="76"/>
      <c r="L51" s="80"/>
      <c r="M51" s="80"/>
      <c r="N51" s="83"/>
      <c r="O51" s="13"/>
    </row>
    <row r="52" spans="1:15" s="13" customFormat="1" ht="23.25" customHeight="1" x14ac:dyDescent="0.25">
      <c r="A52" s="11">
        <v>3</v>
      </c>
      <c r="B52" s="46" t="s">
        <v>62</v>
      </c>
      <c r="C52" s="47"/>
      <c r="D52" s="59"/>
      <c r="E52" s="49"/>
      <c r="F52" s="49"/>
      <c r="G52" s="49">
        <v>225000000</v>
      </c>
      <c r="H52" s="49"/>
      <c r="I52" s="49"/>
      <c r="J52" s="76"/>
      <c r="K52" s="76"/>
      <c r="L52" s="80"/>
      <c r="M52" s="80"/>
      <c r="N52" s="83"/>
    </row>
    <row r="53" spans="1:15" s="14" customFormat="1" ht="23.25" customHeight="1" x14ac:dyDescent="0.25">
      <c r="A53" s="11">
        <v>4</v>
      </c>
      <c r="B53" s="46" t="s">
        <v>54</v>
      </c>
      <c r="C53" s="46"/>
      <c r="D53" s="59"/>
      <c r="E53" s="49"/>
      <c r="F53" s="85"/>
      <c r="G53" s="49">
        <v>44000000</v>
      </c>
      <c r="H53" s="49"/>
      <c r="I53" s="49"/>
      <c r="J53" s="76"/>
      <c r="K53" s="76"/>
      <c r="L53" s="81"/>
      <c r="M53" s="81"/>
      <c r="N53" s="83"/>
    </row>
    <row r="54" spans="1:15" ht="23.25" customHeight="1" x14ac:dyDescent="0.25">
      <c r="A54" s="79">
        <v>5</v>
      </c>
      <c r="B54" s="86" t="s">
        <v>72</v>
      </c>
      <c r="C54" s="87"/>
      <c r="D54" s="88"/>
      <c r="E54" s="85"/>
      <c r="F54" s="85"/>
      <c r="G54" s="49"/>
      <c r="H54" s="49"/>
      <c r="I54" s="49"/>
      <c r="J54" s="68"/>
      <c r="K54" s="14"/>
      <c r="L54" s="81"/>
      <c r="M54" s="81"/>
      <c r="N54" s="14"/>
    </row>
    <row r="55" spans="1:15" ht="18.75" x14ac:dyDescent="0.25">
      <c r="A55" s="79">
        <v>6</v>
      </c>
      <c r="B55" s="62" t="s">
        <v>78</v>
      </c>
      <c r="C55" s="87"/>
      <c r="D55" s="88"/>
      <c r="E55" s="85"/>
      <c r="F55" s="85"/>
      <c r="G55" s="49">
        <v>122400000</v>
      </c>
      <c r="H55" s="49"/>
      <c r="I55" s="49"/>
      <c r="J55" s="68"/>
      <c r="K55" s="14"/>
      <c r="L55" s="81"/>
      <c r="M55" s="81"/>
      <c r="N55" s="14"/>
    </row>
    <row r="56" spans="1:15" ht="23.25" customHeight="1" x14ac:dyDescent="0.25">
      <c r="A56" s="79">
        <v>7</v>
      </c>
      <c r="B56" s="46" t="s">
        <v>73</v>
      </c>
      <c r="C56" s="87"/>
      <c r="D56" s="88"/>
      <c r="E56" s="85"/>
      <c r="F56" s="85"/>
      <c r="G56" s="49"/>
      <c r="H56" s="49"/>
      <c r="I56" s="49"/>
      <c r="J56" s="68"/>
      <c r="K56" s="14"/>
      <c r="L56" s="81"/>
      <c r="M56" s="81"/>
      <c r="N56" s="14"/>
    </row>
    <row r="57" spans="1:15" ht="23.25" customHeight="1" x14ac:dyDescent="0.25">
      <c r="A57" s="79">
        <v>8</v>
      </c>
      <c r="B57" s="62" t="s">
        <v>59</v>
      </c>
      <c r="C57" s="87"/>
      <c r="D57" s="88"/>
      <c r="E57" s="85"/>
      <c r="F57" s="85"/>
      <c r="G57" s="49"/>
      <c r="H57" s="49"/>
      <c r="I57" s="49"/>
      <c r="J57" s="68"/>
      <c r="K57" s="14"/>
      <c r="L57" s="81"/>
      <c r="M57" s="81"/>
      <c r="N57" s="14"/>
    </row>
    <row r="58" spans="1:15" ht="31.5" customHeight="1" x14ac:dyDescent="0.25">
      <c r="B58" s="89"/>
      <c r="C58" s="90"/>
      <c r="D58" s="91"/>
      <c r="E58" s="92"/>
      <c r="F58" s="92"/>
      <c r="G58" s="93"/>
      <c r="H58" s="93"/>
      <c r="I58" s="93"/>
      <c r="J58" s="68"/>
      <c r="K58" s="14"/>
      <c r="L58" s="81"/>
      <c r="M58" s="81"/>
      <c r="N58" s="14"/>
      <c r="O58" s="14"/>
    </row>
    <row r="59" spans="1:15" ht="18.75" x14ac:dyDescent="0.25">
      <c r="J59" s="94"/>
      <c r="K59" s="94"/>
      <c r="L59" s="94"/>
      <c r="M59" s="94"/>
      <c r="N59" s="94"/>
    </row>
    <row r="60" spans="1:15" ht="20.25" customHeight="1" x14ac:dyDescent="0.25">
      <c r="J60" s="95"/>
    </row>
    <row r="61" spans="1:15" ht="20.25" customHeight="1" x14ac:dyDescent="0.25">
      <c r="J61" s="95"/>
    </row>
    <row r="62" spans="1:15" x14ac:dyDescent="0.25">
      <c r="E62" s="100"/>
      <c r="F62" s="101"/>
    </row>
    <row r="64" spans="1:15" x14ac:dyDescent="0.25">
      <c r="E64" s="102"/>
    </row>
  </sheetData>
  <autoFilter ref="A8:G61"/>
  <mergeCells count="15">
    <mergeCell ref="A2:I2"/>
    <mergeCell ref="H5:H7"/>
    <mergeCell ref="I5:I7"/>
    <mergeCell ref="H1:I1"/>
    <mergeCell ref="F4:G4"/>
    <mergeCell ref="A1:B1"/>
    <mergeCell ref="F1:G1"/>
    <mergeCell ref="A3:G3"/>
    <mergeCell ref="A5:A7"/>
    <mergeCell ref="B5:B7"/>
    <mergeCell ref="C5:F5"/>
    <mergeCell ref="G5:G7"/>
    <mergeCell ref="C6:C7"/>
    <mergeCell ref="D6:D7"/>
    <mergeCell ref="E6:F6"/>
  </mergeCells>
  <pageMargins left="0.85" right="0.28000000000000003" top="0.33" bottom="0.28999999999999998" header="0.3" footer="0.3"/>
  <pageSetup paperSize="9" scale="80" orientation="landscape" r:id="rId1"/>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K57"/>
  <sheetViews>
    <sheetView topLeftCell="A11" zoomScale="86" zoomScaleNormal="86" workbookViewId="0">
      <selection activeCell="G30" sqref="G30"/>
    </sheetView>
  </sheetViews>
  <sheetFormatPr defaultRowHeight="15" x14ac:dyDescent="0.25"/>
  <cols>
    <col min="1" max="1" width="6.28515625" style="33" bestFit="1" customWidth="1"/>
    <col min="2" max="2" width="52.28515625" style="16" customWidth="1"/>
    <col min="3" max="3" width="14.7109375" style="39" customWidth="1"/>
    <col min="4" max="4" width="14.7109375" style="15" customWidth="1"/>
    <col min="5" max="6" width="14.7109375" style="30" customWidth="1"/>
    <col min="7" max="7" width="17.85546875" style="30" customWidth="1"/>
    <col min="8" max="10" width="9.140625" style="16"/>
    <col min="11" max="11" width="23.42578125" style="16" customWidth="1"/>
    <col min="12" max="16384" width="9.140625" style="16"/>
  </cols>
  <sheetData>
    <row r="1" spans="1:7" x14ac:dyDescent="0.25">
      <c r="A1" s="140" t="s">
        <v>55</v>
      </c>
      <c r="B1" s="140"/>
      <c r="F1" s="132" t="s">
        <v>70</v>
      </c>
      <c r="G1" s="132"/>
    </row>
    <row r="2" spans="1:7" x14ac:dyDescent="0.25">
      <c r="A2" s="141" t="s">
        <v>56</v>
      </c>
      <c r="B2" s="141"/>
    </row>
    <row r="3" spans="1:7" ht="18" customHeight="1" x14ac:dyDescent="0.25"/>
    <row r="4" spans="1:7" s="14" customFormat="1" ht="26.25" customHeight="1" x14ac:dyDescent="0.25">
      <c r="A4" s="130" t="s">
        <v>57</v>
      </c>
      <c r="B4" s="130"/>
      <c r="C4" s="130"/>
      <c r="D4" s="130"/>
      <c r="E4" s="130"/>
      <c r="F4" s="130"/>
      <c r="G4" s="130"/>
    </row>
    <row r="5" spans="1:7" s="14" customFormat="1" ht="26.25" customHeight="1" x14ac:dyDescent="0.25">
      <c r="A5" s="135" t="s">
        <v>58</v>
      </c>
      <c r="B5" s="135"/>
      <c r="C5" s="135"/>
      <c r="D5" s="135"/>
      <c r="E5" s="135"/>
      <c r="F5" s="135"/>
      <c r="G5" s="135"/>
    </row>
    <row r="6" spans="1:7" ht="18.75" customHeight="1" x14ac:dyDescent="0.25">
      <c r="A6" s="17"/>
      <c r="B6" s="17"/>
      <c r="C6" s="17"/>
      <c r="D6" s="17"/>
      <c r="E6" s="31"/>
      <c r="F6" s="133" t="s">
        <v>24</v>
      </c>
      <c r="G6" s="133"/>
    </row>
    <row r="7" spans="1:7" s="33" customFormat="1" ht="21" customHeight="1" x14ac:dyDescent="0.25">
      <c r="A7" s="136" t="s">
        <v>0</v>
      </c>
      <c r="B7" s="136" t="s">
        <v>1</v>
      </c>
      <c r="C7" s="137"/>
      <c r="D7" s="137"/>
      <c r="E7" s="137"/>
      <c r="F7" s="137"/>
      <c r="G7" s="131" t="s">
        <v>43</v>
      </c>
    </row>
    <row r="8" spans="1:7" s="33" customFormat="1" ht="41.25" customHeight="1" x14ac:dyDescent="0.25">
      <c r="A8" s="136"/>
      <c r="B8" s="136"/>
      <c r="C8" s="138" t="s">
        <v>40</v>
      </c>
      <c r="D8" s="139" t="s">
        <v>41</v>
      </c>
      <c r="E8" s="131" t="s">
        <v>42</v>
      </c>
      <c r="F8" s="131"/>
      <c r="G8" s="131"/>
    </row>
    <row r="9" spans="1:7" s="33" customFormat="1" ht="36.75" customHeight="1" x14ac:dyDescent="0.25">
      <c r="A9" s="136"/>
      <c r="B9" s="136"/>
      <c r="C9" s="138"/>
      <c r="D9" s="139"/>
      <c r="E9" s="35" t="s">
        <v>2</v>
      </c>
      <c r="F9" s="35" t="s">
        <v>39</v>
      </c>
      <c r="G9" s="131"/>
    </row>
    <row r="10" spans="1:7" s="26" customFormat="1" ht="20.25" customHeight="1" x14ac:dyDescent="0.25">
      <c r="A10" s="25" t="s">
        <v>3</v>
      </c>
      <c r="B10" s="25" t="s">
        <v>15</v>
      </c>
      <c r="C10" s="60">
        <v>2</v>
      </c>
      <c r="D10" s="54">
        <v>3</v>
      </c>
      <c r="E10" s="38">
        <v>4</v>
      </c>
      <c r="F10" s="38">
        <v>5</v>
      </c>
      <c r="G10" s="38">
        <v>6</v>
      </c>
    </row>
    <row r="11" spans="1:7" s="18" customFormat="1" ht="37.5" x14ac:dyDescent="0.25">
      <c r="A11" s="34" t="s">
        <v>4</v>
      </c>
      <c r="B11" s="2" t="s">
        <v>31</v>
      </c>
      <c r="C11" s="41">
        <f>C12+C15+C16+C17+C18</f>
        <v>0</v>
      </c>
      <c r="D11" s="55">
        <f>D12+D15+D16+D17+D18</f>
        <v>0</v>
      </c>
      <c r="E11" s="22">
        <f>E12+E15+E16+E17+E18</f>
        <v>0</v>
      </c>
      <c r="F11" s="22">
        <f>F12+F15+F16+F17+F18</f>
        <v>0</v>
      </c>
      <c r="G11" s="22">
        <f>G12+G15+G16+G17+G18</f>
        <v>53957364</v>
      </c>
    </row>
    <row r="12" spans="1:7" ht="42" hidden="1" customHeight="1" x14ac:dyDescent="0.25">
      <c r="A12" s="3">
        <v>1</v>
      </c>
      <c r="B12" s="4" t="s">
        <v>16</v>
      </c>
      <c r="C12" s="42">
        <v>0</v>
      </c>
      <c r="D12" s="56">
        <v>0</v>
      </c>
      <c r="E12" s="27">
        <v>0</v>
      </c>
      <c r="F12" s="27">
        <v>0</v>
      </c>
      <c r="G12" s="27">
        <v>0</v>
      </c>
    </row>
    <row r="13" spans="1:7" s="20" customFormat="1" ht="37.5" hidden="1" x14ac:dyDescent="0.25">
      <c r="A13" s="1" t="s">
        <v>22</v>
      </c>
      <c r="B13" s="7" t="s">
        <v>25</v>
      </c>
      <c r="C13" s="40"/>
      <c r="D13" s="57"/>
      <c r="E13" s="28"/>
      <c r="F13" s="28"/>
      <c r="G13" s="28"/>
    </row>
    <row r="14" spans="1:7" s="20" customFormat="1" ht="18.75" hidden="1" x14ac:dyDescent="0.25">
      <c r="A14" s="1" t="s">
        <v>23</v>
      </c>
      <c r="B14" s="7" t="s">
        <v>17</v>
      </c>
      <c r="C14" s="40"/>
      <c r="D14" s="57"/>
      <c r="E14" s="28"/>
      <c r="F14" s="28"/>
      <c r="G14" s="28"/>
    </row>
    <row r="15" spans="1:7" ht="75" hidden="1" x14ac:dyDescent="0.25">
      <c r="A15" s="3">
        <v>2</v>
      </c>
      <c r="B15" s="4" t="s">
        <v>26</v>
      </c>
      <c r="C15" s="42"/>
      <c r="D15" s="56"/>
      <c r="E15" s="27"/>
      <c r="F15" s="27"/>
      <c r="G15" s="27"/>
    </row>
    <row r="16" spans="1:7" ht="72.75" customHeight="1" x14ac:dyDescent="0.25">
      <c r="A16" s="3">
        <v>3</v>
      </c>
      <c r="B16" s="4" t="s">
        <v>38</v>
      </c>
      <c r="C16" s="42"/>
      <c r="D16" s="56"/>
      <c r="E16" s="23"/>
      <c r="F16" s="23"/>
      <c r="G16" s="23">
        <v>53957364</v>
      </c>
    </row>
    <row r="17" spans="1:11" ht="37.5" hidden="1" x14ac:dyDescent="0.25">
      <c r="A17" s="3">
        <v>4</v>
      </c>
      <c r="B17" s="4" t="s">
        <v>27</v>
      </c>
      <c r="C17" s="42"/>
      <c r="D17" s="56"/>
      <c r="E17" s="27"/>
      <c r="F17" s="27"/>
      <c r="G17" s="27"/>
      <c r="K17" s="45"/>
    </row>
    <row r="18" spans="1:11" ht="24.75" hidden="1" customHeight="1" x14ac:dyDescent="0.25">
      <c r="A18" s="3">
        <v>5</v>
      </c>
      <c r="B18" s="4" t="s">
        <v>18</v>
      </c>
      <c r="C18" s="42">
        <v>0</v>
      </c>
      <c r="D18" s="56"/>
      <c r="E18" s="32">
        <v>0</v>
      </c>
      <c r="F18" s="32">
        <v>0</v>
      </c>
      <c r="G18" s="27">
        <v>0</v>
      </c>
    </row>
    <row r="19" spans="1:11" s="19" customFormat="1" ht="75" hidden="1" x14ac:dyDescent="0.25">
      <c r="A19" s="5">
        <v>8</v>
      </c>
      <c r="B19" s="6" t="s">
        <v>5</v>
      </c>
      <c r="C19" s="42"/>
      <c r="D19" s="56"/>
      <c r="E19" s="27"/>
      <c r="F19" s="27"/>
      <c r="G19" s="27"/>
    </row>
    <row r="20" spans="1:11" s="18" customFormat="1" ht="37.5" x14ac:dyDescent="0.25">
      <c r="A20" s="34" t="s">
        <v>6</v>
      </c>
      <c r="B20" s="36" t="s">
        <v>32</v>
      </c>
      <c r="C20" s="41">
        <f>SUM(C21:C28)</f>
        <v>0</v>
      </c>
      <c r="D20" s="55">
        <f>SUM(D21:D28)</f>
        <v>0</v>
      </c>
      <c r="E20" s="22">
        <f>SUM(E21:E28)</f>
        <v>0</v>
      </c>
      <c r="F20" s="22">
        <f>SUM(F21:F28)</f>
        <v>0</v>
      </c>
      <c r="G20" s="22">
        <f>SUM(G21:G28)</f>
        <v>1138957364</v>
      </c>
    </row>
    <row r="21" spans="1:11" s="37" customFormat="1" ht="37.5" x14ac:dyDescent="0.25">
      <c r="A21" s="11">
        <v>1</v>
      </c>
      <c r="B21" s="12" t="s">
        <v>7</v>
      </c>
      <c r="C21" s="42">
        <v>0</v>
      </c>
      <c r="D21" s="42">
        <v>0</v>
      </c>
      <c r="E21" s="23">
        <v>0</v>
      </c>
      <c r="F21" s="23">
        <v>0</v>
      </c>
      <c r="G21" s="23">
        <f>1161000000-G23-G57</f>
        <v>870800000</v>
      </c>
    </row>
    <row r="22" spans="1:11" s="37" customFormat="1" ht="18.75" hidden="1" x14ac:dyDescent="0.25">
      <c r="A22" s="11">
        <v>2</v>
      </c>
      <c r="B22" s="12" t="s">
        <v>19</v>
      </c>
      <c r="C22" s="42"/>
      <c r="D22" s="42"/>
      <c r="E22" s="23"/>
      <c r="F22" s="23"/>
      <c r="G22" s="23"/>
    </row>
    <row r="23" spans="1:11" s="37" customFormat="1" ht="37.9" customHeight="1" x14ac:dyDescent="0.25">
      <c r="A23" s="11">
        <v>3</v>
      </c>
      <c r="B23" s="12" t="s">
        <v>69</v>
      </c>
      <c r="C23" s="42">
        <v>0</v>
      </c>
      <c r="D23" s="42">
        <v>0</v>
      </c>
      <c r="E23" s="23">
        <v>0</v>
      </c>
      <c r="F23" s="23">
        <v>0</v>
      </c>
      <c r="G23" s="23">
        <v>214200000</v>
      </c>
    </row>
    <row r="24" spans="1:11" s="37" customFormat="1" ht="20.25" hidden="1" customHeight="1" x14ac:dyDescent="0.25">
      <c r="A24" s="11">
        <v>4</v>
      </c>
      <c r="B24" s="12" t="s">
        <v>37</v>
      </c>
      <c r="C24" s="42"/>
      <c r="D24" s="42"/>
      <c r="E24" s="23"/>
      <c r="F24" s="23"/>
      <c r="G24" s="23"/>
    </row>
    <row r="25" spans="1:11" s="37" customFormat="1" ht="37.5" hidden="1" x14ac:dyDescent="0.25">
      <c r="A25" s="11">
        <v>5</v>
      </c>
      <c r="B25" s="12" t="s">
        <v>20</v>
      </c>
      <c r="C25" s="42"/>
      <c r="D25" s="42"/>
      <c r="E25" s="23"/>
      <c r="F25" s="23"/>
      <c r="G25" s="23">
        <v>0</v>
      </c>
    </row>
    <row r="26" spans="1:11" s="37" customFormat="1" ht="18.75" hidden="1" x14ac:dyDescent="0.25">
      <c r="A26" s="11">
        <v>6</v>
      </c>
      <c r="B26" s="12" t="s">
        <v>28</v>
      </c>
      <c r="C26" s="42"/>
      <c r="D26" s="42"/>
      <c r="E26" s="23"/>
      <c r="F26" s="23"/>
      <c r="G26" s="23"/>
    </row>
    <row r="27" spans="1:11" s="37" customFormat="1" ht="18.75" hidden="1" x14ac:dyDescent="0.25">
      <c r="A27" s="11">
        <v>7</v>
      </c>
      <c r="B27" s="12" t="s">
        <v>29</v>
      </c>
      <c r="C27" s="42"/>
      <c r="D27" s="42"/>
      <c r="E27" s="23"/>
      <c r="F27" s="23"/>
      <c r="G27" s="23"/>
    </row>
    <row r="28" spans="1:11" s="37" customFormat="1" ht="51.6" customHeight="1" x14ac:dyDescent="0.25">
      <c r="A28" s="11">
        <v>8</v>
      </c>
      <c r="B28" s="12" t="s">
        <v>68</v>
      </c>
      <c r="C28" s="42">
        <v>0</v>
      </c>
      <c r="D28" s="42">
        <v>0</v>
      </c>
      <c r="E28" s="23">
        <v>0</v>
      </c>
      <c r="F28" s="23">
        <v>0</v>
      </c>
      <c r="G28" s="23">
        <v>53957364</v>
      </c>
    </row>
    <row r="29" spans="1:11" s="37" customFormat="1" ht="39" customHeight="1" x14ac:dyDescent="0.25">
      <c r="A29" s="9" t="s">
        <v>8</v>
      </c>
      <c r="B29" s="10" t="s">
        <v>21</v>
      </c>
      <c r="C29" s="43"/>
      <c r="D29" s="43"/>
      <c r="E29" s="43"/>
      <c r="F29" s="43"/>
      <c r="G29" s="43">
        <f>G11/G20</f>
        <v>4.7374349300049828E-2</v>
      </c>
    </row>
    <row r="30" spans="1:11" s="21" customFormat="1" ht="37.5" x14ac:dyDescent="0.25">
      <c r="A30" s="9" t="s">
        <v>9</v>
      </c>
      <c r="B30" s="10" t="s">
        <v>44</v>
      </c>
      <c r="C30" s="41"/>
      <c r="D30" s="41"/>
      <c r="E30" s="24"/>
      <c r="F30" s="24"/>
      <c r="G30" s="24">
        <f>G20+G11</f>
        <v>1192914728</v>
      </c>
    </row>
    <row r="31" spans="1:11" s="18" customFormat="1" ht="57" hidden="1" customHeight="1" x14ac:dyDescent="0.25">
      <c r="A31" s="34" t="s">
        <v>14</v>
      </c>
      <c r="B31" s="2" t="s">
        <v>30</v>
      </c>
      <c r="C31" s="41">
        <v>0</v>
      </c>
      <c r="D31" s="55">
        <v>0</v>
      </c>
      <c r="E31" s="29">
        <v>0</v>
      </c>
      <c r="F31" s="29">
        <v>0</v>
      </c>
      <c r="G31" s="29">
        <v>0</v>
      </c>
      <c r="K31" s="44"/>
    </row>
    <row r="32" spans="1:11" ht="93.75" hidden="1" x14ac:dyDescent="0.25">
      <c r="A32" s="3"/>
      <c r="B32" s="7" t="s">
        <v>10</v>
      </c>
      <c r="C32" s="42"/>
      <c r="D32" s="56"/>
      <c r="E32" s="27"/>
      <c r="F32" s="27"/>
      <c r="G32" s="27"/>
    </row>
    <row r="33" spans="1:7" ht="27" hidden="1" customHeight="1" x14ac:dyDescent="0.25">
      <c r="A33" s="3">
        <v>1</v>
      </c>
      <c r="B33" s="4" t="s">
        <v>11</v>
      </c>
      <c r="C33" s="42"/>
      <c r="D33" s="56"/>
      <c r="E33" s="27"/>
      <c r="F33" s="27"/>
      <c r="G33" s="27">
        <v>0</v>
      </c>
    </row>
    <row r="34" spans="1:7" s="20" customFormat="1" ht="23.25" hidden="1" customHeight="1" x14ac:dyDescent="0.25">
      <c r="A34" s="1"/>
      <c r="B34" s="8" t="s">
        <v>34</v>
      </c>
      <c r="C34" s="40"/>
      <c r="D34" s="57"/>
      <c r="E34" s="28"/>
      <c r="F34" s="28"/>
      <c r="G34" s="28"/>
    </row>
    <row r="35" spans="1:7" s="20" customFormat="1" ht="18.75" hidden="1" x14ac:dyDescent="0.25">
      <c r="A35" s="1"/>
      <c r="B35" s="8" t="s">
        <v>33</v>
      </c>
      <c r="C35" s="40"/>
      <c r="D35" s="57"/>
      <c r="E35" s="28"/>
      <c r="F35" s="28"/>
      <c r="G35" s="28"/>
    </row>
    <row r="36" spans="1:7" ht="18.75" hidden="1" x14ac:dyDescent="0.25">
      <c r="A36" s="3">
        <v>2</v>
      </c>
      <c r="B36" s="4" t="s">
        <v>12</v>
      </c>
      <c r="C36" s="42"/>
      <c r="D36" s="56"/>
      <c r="E36" s="27"/>
      <c r="F36" s="27"/>
      <c r="G36" s="27">
        <v>0</v>
      </c>
    </row>
    <row r="37" spans="1:7" ht="22.5" hidden="1" customHeight="1" x14ac:dyDescent="0.25">
      <c r="A37" s="3">
        <v>3</v>
      </c>
      <c r="B37" s="4" t="s">
        <v>13</v>
      </c>
      <c r="C37" s="42"/>
      <c r="D37" s="56"/>
      <c r="E37" s="27"/>
      <c r="F37" s="27"/>
      <c r="G37" s="27">
        <v>0</v>
      </c>
    </row>
    <row r="38" spans="1:7" ht="37.5" hidden="1" x14ac:dyDescent="0.25">
      <c r="A38" s="3">
        <v>4</v>
      </c>
      <c r="B38" s="4" t="s">
        <v>36</v>
      </c>
      <c r="C38" s="42"/>
      <c r="D38" s="56"/>
      <c r="E38" s="27">
        <f>E39</f>
        <v>0</v>
      </c>
      <c r="F38" s="27">
        <f>F39</f>
        <v>0</v>
      </c>
      <c r="G38" s="27">
        <f>G39</f>
        <v>0</v>
      </c>
    </row>
    <row r="39" spans="1:7" ht="37.5" hidden="1" x14ac:dyDescent="0.25">
      <c r="A39" s="3"/>
      <c r="B39" s="7" t="s">
        <v>51</v>
      </c>
      <c r="C39" s="42">
        <v>0</v>
      </c>
      <c r="D39" s="56">
        <v>0</v>
      </c>
      <c r="E39" s="27">
        <v>0</v>
      </c>
      <c r="F39" s="27">
        <v>0</v>
      </c>
      <c r="G39" s="27">
        <v>0</v>
      </c>
    </row>
    <row r="40" spans="1:7" s="18" customFormat="1" ht="24.95" hidden="1" customHeight="1" x14ac:dyDescent="0.25">
      <c r="A40" s="34" t="s">
        <v>35</v>
      </c>
      <c r="B40" s="2" t="s">
        <v>45</v>
      </c>
      <c r="C40" s="41"/>
      <c r="D40" s="55"/>
      <c r="E40" s="29"/>
      <c r="F40" s="29"/>
      <c r="G40" s="29"/>
    </row>
    <row r="41" spans="1:7" ht="24.95" hidden="1" customHeight="1" x14ac:dyDescent="0.25">
      <c r="A41" s="3">
        <v>1</v>
      </c>
      <c r="B41" s="4" t="s">
        <v>46</v>
      </c>
      <c r="C41" s="42"/>
      <c r="D41" s="56"/>
      <c r="E41" s="27"/>
      <c r="F41" s="27"/>
      <c r="G41" s="27"/>
    </row>
    <row r="42" spans="1:7" ht="24.95" hidden="1" customHeight="1" x14ac:dyDescent="0.25">
      <c r="A42" s="3">
        <v>2</v>
      </c>
      <c r="B42" s="4" t="s">
        <v>47</v>
      </c>
      <c r="C42" s="42"/>
      <c r="D42" s="56"/>
      <c r="E42" s="27"/>
      <c r="F42" s="27"/>
      <c r="G42" s="27"/>
    </row>
    <row r="43" spans="1:7" ht="24.95" hidden="1" customHeight="1" x14ac:dyDescent="0.25">
      <c r="A43" s="3">
        <v>3</v>
      </c>
      <c r="B43" s="4" t="s">
        <v>48</v>
      </c>
      <c r="C43" s="42"/>
      <c r="D43" s="56"/>
      <c r="E43" s="27"/>
      <c r="F43" s="27"/>
      <c r="G43" s="27"/>
    </row>
    <row r="44" spans="1:7" ht="24.95" hidden="1" customHeight="1" x14ac:dyDescent="0.25">
      <c r="A44" s="3">
        <v>4</v>
      </c>
      <c r="B44" s="4" t="s">
        <v>49</v>
      </c>
      <c r="C44" s="42"/>
      <c r="D44" s="56"/>
      <c r="E44" s="27"/>
      <c r="F44" s="27"/>
      <c r="G44" s="27"/>
    </row>
    <row r="45" spans="1:7" ht="35.1" hidden="1" customHeight="1" x14ac:dyDescent="0.25">
      <c r="A45" s="3"/>
      <c r="B45" s="4" t="s">
        <v>50</v>
      </c>
      <c r="C45" s="42"/>
      <c r="D45" s="56"/>
      <c r="E45" s="27"/>
      <c r="F45" s="27"/>
      <c r="G45" s="27"/>
    </row>
    <row r="46" spans="1:7" ht="35.1" hidden="1" customHeight="1" x14ac:dyDescent="0.25">
      <c r="A46" s="3"/>
      <c r="B46" s="4" t="s">
        <v>50</v>
      </c>
      <c r="C46" s="42"/>
      <c r="D46" s="56"/>
      <c r="E46" s="27"/>
      <c r="F46" s="27"/>
      <c r="G46" s="27"/>
    </row>
    <row r="47" spans="1:7" s="21" customFormat="1" ht="37.5" x14ac:dyDescent="0.25">
      <c r="A47" s="9" t="s">
        <v>52</v>
      </c>
      <c r="B47" s="10" t="s">
        <v>53</v>
      </c>
      <c r="C47" s="41">
        <f>SUM(C48:C57)</f>
        <v>0</v>
      </c>
      <c r="D47" s="41"/>
      <c r="E47" s="41"/>
      <c r="F47" s="41"/>
      <c r="G47" s="41">
        <f>SUM(G48:G57)</f>
        <v>6080440000</v>
      </c>
    </row>
    <row r="48" spans="1:7" s="52" customFormat="1" ht="36" customHeight="1" x14ac:dyDescent="0.25">
      <c r="A48" s="11">
        <v>1</v>
      </c>
      <c r="B48" s="50" t="s">
        <v>67</v>
      </c>
      <c r="C48" s="53"/>
      <c r="D48" s="58"/>
      <c r="E48" s="51"/>
      <c r="F48" s="51"/>
      <c r="G48" s="49">
        <f>50900000+100000000</f>
        <v>150900000</v>
      </c>
    </row>
    <row r="49" spans="1:7" s="52" customFormat="1" ht="24.95" customHeight="1" x14ac:dyDescent="0.25">
      <c r="A49" s="11">
        <v>2</v>
      </c>
      <c r="B49" s="50" t="s">
        <v>60</v>
      </c>
      <c r="C49" s="53"/>
      <c r="D49" s="58"/>
      <c r="E49" s="51"/>
      <c r="F49" s="51"/>
      <c r="G49" s="49">
        <v>700000000</v>
      </c>
    </row>
    <row r="50" spans="1:7" s="13" customFormat="1" ht="33.75" customHeight="1" x14ac:dyDescent="0.25">
      <c r="A50" s="11">
        <v>3</v>
      </c>
      <c r="B50" s="46" t="s">
        <v>61</v>
      </c>
      <c r="C50" s="47"/>
      <c r="D50" s="59"/>
      <c r="E50" s="48"/>
      <c r="F50" s="48"/>
      <c r="G50" s="49">
        <v>532540000</v>
      </c>
    </row>
    <row r="51" spans="1:7" s="14" customFormat="1" ht="34.9" customHeight="1" x14ac:dyDescent="0.25">
      <c r="A51" s="11">
        <v>4</v>
      </c>
      <c r="B51" s="46" t="s">
        <v>62</v>
      </c>
      <c r="C51" s="47"/>
      <c r="D51" s="59"/>
      <c r="E51" s="48"/>
      <c r="F51" s="48"/>
      <c r="G51" s="49">
        <f>357000000+70000000</f>
        <v>427000000</v>
      </c>
    </row>
    <row r="52" spans="1:7" s="14" customFormat="1" ht="51.75" customHeight="1" x14ac:dyDescent="0.25">
      <c r="A52" s="61">
        <v>5</v>
      </c>
      <c r="B52" s="62" t="s">
        <v>63</v>
      </c>
      <c r="C52" s="62"/>
      <c r="D52" s="63"/>
      <c r="E52" s="64"/>
      <c r="F52" s="64"/>
      <c r="G52" s="49">
        <v>1269000000</v>
      </c>
    </row>
    <row r="53" spans="1:7" s="14" customFormat="1" ht="51.75" customHeight="1" x14ac:dyDescent="0.25">
      <c r="A53" s="11">
        <v>6</v>
      </c>
      <c r="B53" s="46" t="s">
        <v>64</v>
      </c>
      <c r="C53" s="46"/>
      <c r="D53" s="59"/>
      <c r="E53" s="32"/>
      <c r="F53" s="32"/>
      <c r="G53" s="49">
        <v>65000000</v>
      </c>
    </row>
    <row r="54" spans="1:7" s="14" customFormat="1" ht="51.75" customHeight="1" x14ac:dyDescent="0.25">
      <c r="A54" s="61">
        <v>7</v>
      </c>
      <c r="B54" s="65" t="s">
        <v>65</v>
      </c>
      <c r="C54" s="46"/>
      <c r="D54" s="59"/>
      <c r="E54" s="32"/>
      <c r="F54" s="32"/>
      <c r="G54" s="66">
        <v>2160000000</v>
      </c>
    </row>
    <row r="55" spans="1:7" s="14" customFormat="1" ht="51.75" customHeight="1" x14ac:dyDescent="0.25">
      <c r="A55" s="11">
        <v>8</v>
      </c>
      <c r="B55" s="65" t="s">
        <v>66</v>
      </c>
      <c r="C55" s="46"/>
      <c r="D55" s="59"/>
      <c r="E55" s="32"/>
      <c r="F55" s="32"/>
      <c r="G55" s="66">
        <v>600000000</v>
      </c>
    </row>
    <row r="56" spans="1:7" s="14" customFormat="1" ht="51.75" customHeight="1" x14ac:dyDescent="0.25">
      <c r="A56" s="61">
        <v>9</v>
      </c>
      <c r="B56" s="65" t="s">
        <v>59</v>
      </c>
      <c r="C56" s="46"/>
      <c r="D56" s="59"/>
      <c r="E56" s="32"/>
      <c r="F56" s="32"/>
      <c r="G56" s="66">
        <v>100000000</v>
      </c>
    </row>
    <row r="57" spans="1:7" s="14" customFormat="1" ht="51.75" customHeight="1" x14ac:dyDescent="0.25">
      <c r="A57" s="11">
        <v>10</v>
      </c>
      <c r="B57" s="46" t="s">
        <v>54</v>
      </c>
      <c r="C57" s="46"/>
      <c r="D57" s="59"/>
      <c r="E57" s="32"/>
      <c r="F57" s="32"/>
      <c r="G57" s="32">
        <v>76000000</v>
      </c>
    </row>
  </sheetData>
  <autoFilter ref="A10:G57">
    <filterColumn colId="6">
      <filters>
        <filter val="1.138.957.364"/>
        <filter val="1.192.914.728"/>
        <filter val="1.269.000.000"/>
        <filter val="100.000.000"/>
        <filter val="150.900.000"/>
        <filter val="2.160.000.000"/>
        <filter val="214.200.000"/>
        <filter val="4,7%"/>
        <filter val="427.000.000"/>
        <filter val="53.957.364"/>
        <filter val="532.540.000"/>
        <filter val="6.080.440.000"/>
        <filter val="600.000.000"/>
        <filter val="65.000.000"/>
        <filter val="700.000.000"/>
        <filter val="76.000.000"/>
        <filter val="870.800.000"/>
      </filters>
    </filterColumn>
  </autoFilter>
  <mergeCells count="13">
    <mergeCell ref="A7:A9"/>
    <mergeCell ref="B7:B9"/>
    <mergeCell ref="C7:F7"/>
    <mergeCell ref="G7:G9"/>
    <mergeCell ref="C8:C9"/>
    <mergeCell ref="D8:D9"/>
    <mergeCell ref="E8:F8"/>
    <mergeCell ref="F6:G6"/>
    <mergeCell ref="A1:B1"/>
    <mergeCell ref="F1:G1"/>
    <mergeCell ref="A2:B2"/>
    <mergeCell ref="A4:G4"/>
    <mergeCell ref="A5:G5"/>
  </mergeCells>
  <pageMargins left="0.85" right="0.28000000000000003" top="0.33" bottom="0.28999999999999998" header="0.3" footer="0.3"/>
  <pageSetup paperSize="9" scale="84"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PL01</vt:lpstr>
      <vt:lpstr>Hoàn chỉnh</vt:lpstr>
      <vt:lpstr>'PL01'!Print_Area</vt:lpstr>
      <vt:lpstr>'Hoàn chỉnh'!Print_Titles</vt:lpstr>
      <vt:lpstr>'PL01'!Print_Titles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TTGTVL</dc:creator>
  <cp:lastModifiedBy>admin</cp:lastModifiedBy>
  <cp:lastPrinted>2026-07-10T08:30:16Z</cp:lastPrinted>
  <dcterms:created xsi:type="dcterms:W3CDTF">2022-05-19T02:42:25Z</dcterms:created>
  <dcterms:modified xsi:type="dcterms:W3CDTF">2026-07-14T08:18:01Z</dcterms:modified>
</cp:coreProperties>
</file>