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0460" windowHeight="7020"/>
  </bookViews>
  <sheets>
    <sheet name="kinh phí NQTE" sheetId="2"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2" l="1"/>
  <c r="C11" i="2" s="1"/>
  <c r="C20" i="2" l="1"/>
  <c r="C19" i="2" s="1"/>
  <c r="E22" i="2" l="1"/>
  <c r="E21" i="2"/>
  <c r="E20" i="2" l="1"/>
  <c r="E19" i="2" s="1"/>
  <c r="C8" i="2"/>
  <c r="C6" i="2" s="1"/>
  <c r="C5" i="2" s="1"/>
  <c r="C23" i="2" s="1"/>
  <c r="E18" i="2"/>
  <c r="E17" i="2"/>
  <c r="E16" i="2"/>
  <c r="E15" i="2"/>
  <c r="E14" i="2"/>
  <c r="E10" i="2"/>
  <c r="E9" i="2"/>
  <c r="E13" i="2" l="1"/>
  <c r="E11" i="2" s="1"/>
  <c r="E8" i="2"/>
  <c r="E6" i="2" s="1"/>
  <c r="E5" i="2" l="1"/>
  <c r="E23" i="2" s="1"/>
  <c r="E24" i="2" s="1"/>
</calcChain>
</file>

<file path=xl/sharedStrings.xml><?xml version="1.0" encoding="utf-8"?>
<sst xmlns="http://schemas.openxmlformats.org/spreadsheetml/2006/main" count="35" uniqueCount="33">
  <si>
    <t>STT</t>
  </si>
  <si>
    <t>I</t>
  </si>
  <si>
    <t>Trẻ em không có nguồn nuôi dưỡng</t>
  </si>
  <si>
    <t>II</t>
  </si>
  <si>
    <t>Trẻ em thuộc diện hộ nghèo, hộ cận nghèo</t>
  </si>
  <si>
    <t>Nội dung</t>
  </si>
  <si>
    <t>Trẻ em khuyết tật là thế hệ thứ ba của người hoạt động kháng chiến bị nhiễm chất độc hóa học</t>
  </si>
  <si>
    <t xml:space="preserve">Trẻ em nhiễm HIV/AIDS </t>
  </si>
  <si>
    <t>Trẻ em bị xâm hại tình dục dẫn đến sinh con và đang nuôi con; trẻ em sinh ra từ trẻ em bị xâm hại tình dục</t>
  </si>
  <si>
    <t>Kinh phí</t>
  </si>
  <si>
    <t>Mức hỗ trợ</t>
  </si>
  <si>
    <t>1.1</t>
  </si>
  <si>
    <t>1.2</t>
  </si>
  <si>
    <t>Trẻ em thuộc hộ nghèo, hộ cận nghèo không thuộc đối tượng 1.1</t>
  </si>
  <si>
    <t>Trẻ em ở khu vực nông thôn</t>
  </si>
  <si>
    <t>Trẻ em ở khu vực thành thị</t>
  </si>
  <si>
    <t>Đối tượng trẻ em khuyết tật nhẹ là thế hệ thứ ba của người hoạt động kháng chiến bị nhiễm chất độc hóa học; trẻ em không có nguồn nuôi dưỡng, trẻ em bị xâm hại tình dục dẫn đến sinh con và đang nuôi con; trẻ em sinh ra từ trẻ em bị xâm hại tình dục  từ đủ 6 tuổi đến dưới 16 tuổi</t>
  </si>
  <si>
    <t>2.1</t>
  </si>
  <si>
    <t>2.2</t>
  </si>
  <si>
    <t>Trẻ em thuộc diện hộ nghèo, hộ cận nghèo là đối tượng bảo trợ xã hội theo Nghị định số 20/2021/NĐ-CP nhận mức hỗ trợ thêm để đạt mức hỗ trợ 1,5 triệu đồng/tháng ở nông thôn và 2 triệu đồng /tháng ở thành thị</t>
  </si>
  <si>
    <t>Trẻ em khuyết tật nặng và đặc biệt nặng là thế hệ thứ ba của người hoạt động kháng chiến bị nhiễm chất độc hóa học thuộc diện hưởng chính sách của Nghị định 20/2021/NĐ-CP, nhận mức hỗ trợ thêm để đạt mức hỗ trợ 1,5 triệu đồng/tháng ở nông thôn và 2 triệu đồng /tháng ở thành thị</t>
  </si>
  <si>
    <t>Trẻ em khuyết tật nhẹ là thế hệ thứ ba của người hoạt động kháng chiến bị nhiễm chất độc hóa học không thuộc đối tượng 2.1</t>
  </si>
  <si>
    <t>a</t>
  </si>
  <si>
    <t>b</t>
  </si>
  <si>
    <t>c = axbx12</t>
  </si>
  <si>
    <t>Chính sách2:  Hỗ trợ 100% mức đóng Bảo hiểm y tế</t>
  </si>
  <si>
    <t>Đối tượng trẻ em đi học</t>
  </si>
  <si>
    <t>Đối tượng trẻ em không đi học</t>
  </si>
  <si>
    <t>Kinh phí thực hiện Nghị quyết (01 năm)</t>
  </si>
  <si>
    <t>Số đối tượng (người)</t>
  </si>
  <si>
    <t>Tổng kinh phí thực hiện Nghị quyết 
giai đoạn 2026-2030</t>
  </si>
  <si>
    <r>
      <t xml:space="preserve">DỰ TOÁN KINH PHÍ NGHỊ QUYẾT QUY ĐỊNH MỘT SỐ CHÍNH SÁCH HỖ TRỢ TRẺ EM CÓ HOÀN CẢNH ĐẶC BIỆT, HOÀN CẢNH KHÓ KHĂN TRÊN ĐỊA BÀN THÀNH PHỐ HẢI PHÒNG GIAI ĐOẠN 2026-2030
</t>
    </r>
    <r>
      <rPr>
        <i/>
        <sz val="14"/>
        <color theme="1"/>
        <rFont val="Times New Roman"/>
        <family val="1"/>
      </rPr>
      <t>(Kèm theo Tờ trình số           /TTr-UBND, ngày    tháng  năm 2025 của Ủy ban nhân dân thành phố)</t>
    </r>
  </si>
  <si>
    <t xml:space="preserve">Chính sách 1: Hỗ trợ hằng tháng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</si>
</sst>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2"/>
      <color theme="1"/>
      <name val="Times New Roman"/>
      <family val="1"/>
    </font>
    <font>
      <sz val="12"/>
      <color theme="1"/>
      <name val="Calibri"/>
      <family val="2"/>
      <scheme val="minor"/>
    </font>
    <font>
      <i/>
      <sz val="12"/>
      <color theme="1"/>
      <name val="Times New Roman"/>
      <family val="1"/>
    </font>
    <font>
      <b/>
      <sz val="12"/>
      <color theme="1"/>
      <name val="Calibri"/>
      <family val="2"/>
      <scheme val="minor"/>
    </font>
    <font>
      <b/>
      <sz val="14"/>
      <color theme="1"/>
      <name val="Times New Roman"/>
      <family val="1"/>
    </font>
    <font>
      <sz val="13"/>
      <color theme="1"/>
      <name val="Calibri"/>
      <family val="2"/>
      <scheme val="minor"/>
    </font>
    <font>
      <b/>
      <sz val="12"/>
      <name val="Times New Roman"/>
      <family val="1"/>
    </font>
    <font>
      <sz val="12"/>
      <name val="Times New Roman"/>
      <family val="1"/>
    </font>
    <font>
      <i/>
      <sz val="12"/>
      <name val="Times New Roman"/>
      <family val="1"/>
    </font>
    <font>
      <sz val="12"/>
      <color theme="1"/>
      <name val="Times New Roman"/>
      <family val="1"/>
    </font>
    <font>
      <i/>
      <sz val="14"/>
      <color theme="1"/>
      <name val="Times New Roman"/>
      <family val="1"/>
    </font>
    <font>
      <b/>
      <sz val="13"/>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0" fontId="4" fillId="0" borderId="0" xfId="0" applyFont="1"/>
    <xf numFmtId="0" fontId="2" fillId="0" borderId="0" xfId="0" applyFont="1" applyAlignment="1">
      <alignment horizontal="center" vertical="center"/>
    </xf>
    <xf numFmtId="0" fontId="6" fillId="0" borderId="0" xfId="0" applyFont="1"/>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3" xfId="0" applyFont="1" applyBorder="1" applyAlignment="1">
      <alignment horizontal="center" vertical="center" wrapText="1"/>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0" fontId="8" fillId="0" borderId="4" xfId="0" applyFont="1" applyBorder="1" applyAlignment="1">
      <alignment horizontal="left" vertical="center" wrapText="1"/>
    </xf>
    <xf numFmtId="0" fontId="9" fillId="0" borderId="1" xfId="0" applyFont="1" applyBorder="1" applyAlignment="1">
      <alignment horizontal="left" vertical="center" wrapText="1"/>
    </xf>
    <xf numFmtId="3" fontId="9" fillId="0" borderId="1" xfId="0" applyNumberFormat="1" applyFont="1" applyBorder="1" applyAlignment="1">
      <alignment horizontal="center" vertical="center"/>
    </xf>
    <xf numFmtId="3" fontId="9" fillId="0" borderId="2" xfId="0" applyNumberFormat="1" applyFont="1" applyBorder="1" applyAlignment="1">
      <alignment horizontal="center" vertical="center"/>
    </xf>
    <xf numFmtId="3" fontId="7" fillId="0" borderId="2" xfId="0" applyNumberFormat="1" applyFont="1" applyBorder="1" applyAlignment="1">
      <alignment horizontal="center" vertical="center"/>
    </xf>
    <xf numFmtId="3" fontId="10" fillId="0" borderId="1" xfId="0" applyNumberFormat="1" applyFont="1" applyBorder="1" applyAlignment="1">
      <alignment horizontal="center" vertical="center"/>
    </xf>
    <xf numFmtId="0" fontId="9" fillId="0" borderId="4" xfId="0" applyFont="1" applyBorder="1" applyAlignment="1">
      <alignment horizontal="left" vertical="center" wrapText="1"/>
    </xf>
    <xf numFmtId="3" fontId="3" fillId="0" borderId="1" xfId="0" applyNumberFormat="1" applyFont="1" applyBorder="1" applyAlignment="1">
      <alignment horizontal="center" vertical="center"/>
    </xf>
    <xf numFmtId="3" fontId="2" fillId="0" borderId="0" xfId="0" applyNumberFormat="1" applyFont="1"/>
    <xf numFmtId="0" fontId="2" fillId="0" borderId="1" xfId="0" applyFont="1" applyBorder="1" applyAlignment="1">
      <alignment horizontal="center" vertical="center"/>
    </xf>
    <xf numFmtId="0" fontId="2" fillId="0" borderId="1" xfId="0" applyFont="1" applyBorder="1"/>
    <xf numFmtId="0" fontId="12" fillId="0" borderId="1" xfId="0" applyFont="1" applyBorder="1" applyAlignment="1">
      <alignment horizontal="center" wrapText="1"/>
    </xf>
    <xf numFmtId="3" fontId="1" fillId="0" borderId="1" xfId="0" applyNumberFormat="1" applyFont="1" applyBorder="1" applyAlignment="1">
      <alignment horizont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5"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topLeftCell="A16" zoomScale="90" zoomScaleNormal="90" workbookViewId="0">
      <selection activeCell="B5" sqref="B5"/>
    </sheetView>
  </sheetViews>
  <sheetFormatPr defaultColWidth="8.85546875" defaultRowHeight="15.75" x14ac:dyDescent="0.25"/>
  <cols>
    <col min="1" max="1" width="6.140625" style="3" customWidth="1"/>
    <col min="2" max="2" width="43.140625" style="1" customWidth="1"/>
    <col min="3" max="3" width="14.28515625" style="1" customWidth="1"/>
    <col min="4" max="4" width="13.85546875" style="1" customWidth="1"/>
    <col min="5" max="5" width="20" style="1" customWidth="1"/>
    <col min="6" max="16384" width="8.85546875" style="1"/>
  </cols>
  <sheetData>
    <row r="1" spans="1:5" ht="97.5" customHeight="1" x14ac:dyDescent="0.25">
      <c r="A1" s="32" t="s">
        <v>31</v>
      </c>
      <c r="B1" s="32"/>
      <c r="C1" s="32"/>
      <c r="D1" s="32"/>
      <c r="E1" s="32"/>
    </row>
    <row r="2" spans="1:5" ht="3" customHeight="1" x14ac:dyDescent="0.25"/>
    <row r="3" spans="1:5" ht="39" customHeight="1" x14ac:dyDescent="0.25">
      <c r="A3" s="5" t="s">
        <v>0</v>
      </c>
      <c r="B3" s="5" t="s">
        <v>5</v>
      </c>
      <c r="C3" s="5" t="s">
        <v>29</v>
      </c>
      <c r="D3" s="5" t="s">
        <v>10</v>
      </c>
      <c r="E3" s="5" t="s">
        <v>9</v>
      </c>
    </row>
    <row r="4" spans="1:5" ht="29.25" customHeight="1" x14ac:dyDescent="0.25">
      <c r="A4" s="14"/>
      <c r="B4" s="14"/>
      <c r="C4" s="5" t="s">
        <v>22</v>
      </c>
      <c r="D4" s="5" t="s">
        <v>23</v>
      </c>
      <c r="E4" s="5" t="s">
        <v>24</v>
      </c>
    </row>
    <row r="5" spans="1:5" ht="35.450000000000003" customHeight="1" x14ac:dyDescent="0.25">
      <c r="A5" s="6" t="s">
        <v>1</v>
      </c>
      <c r="B5" s="11" t="s">
        <v>32</v>
      </c>
      <c r="C5" s="13">
        <f>C6+C11+C16+C17+C18</f>
        <v>11174</v>
      </c>
      <c r="D5" s="13"/>
      <c r="E5" s="13">
        <f>E6+E11+E16+E17+E18</f>
        <v>205453000000</v>
      </c>
    </row>
    <row r="6" spans="1:5" s="2" customFormat="1" ht="44.25" customHeight="1" x14ac:dyDescent="0.25">
      <c r="A6" s="6">
        <v>1</v>
      </c>
      <c r="B6" s="8" t="s">
        <v>4</v>
      </c>
      <c r="C6" s="7">
        <f>C7+C8</f>
        <v>10105</v>
      </c>
      <c r="D6" s="7"/>
      <c r="E6" s="7">
        <f>E7+E8</f>
        <v>195576000000</v>
      </c>
    </row>
    <row r="7" spans="1:5" s="2" customFormat="1" ht="93" customHeight="1" x14ac:dyDescent="0.25">
      <c r="A7" s="12" t="s">
        <v>11</v>
      </c>
      <c r="B7" s="9" t="s">
        <v>19</v>
      </c>
      <c r="C7" s="15">
        <v>334</v>
      </c>
      <c r="D7" s="15"/>
      <c r="E7" s="15">
        <v>2628000000</v>
      </c>
    </row>
    <row r="8" spans="1:5" s="2" customFormat="1" ht="44.25" customHeight="1" x14ac:dyDescent="0.25">
      <c r="A8" s="12" t="s">
        <v>12</v>
      </c>
      <c r="B8" s="9" t="s">
        <v>13</v>
      </c>
      <c r="C8" s="15">
        <f>SUM(C9:C10)</f>
        <v>9771</v>
      </c>
      <c r="D8" s="15"/>
      <c r="E8" s="15">
        <f>SUM(E9:E10)</f>
        <v>192948000000</v>
      </c>
    </row>
    <row r="9" spans="1:5" s="2" customFormat="1" ht="28.5" customHeight="1" x14ac:dyDescent="0.25">
      <c r="A9" s="30"/>
      <c r="B9" s="18" t="s">
        <v>14</v>
      </c>
      <c r="C9" s="19">
        <v>6926</v>
      </c>
      <c r="D9" s="19">
        <v>1500000</v>
      </c>
      <c r="E9" s="19">
        <f>C9*D9*12</f>
        <v>124668000000</v>
      </c>
    </row>
    <row r="10" spans="1:5" s="2" customFormat="1" ht="33.75" customHeight="1" x14ac:dyDescent="0.25">
      <c r="A10" s="31"/>
      <c r="B10" s="18" t="s">
        <v>15</v>
      </c>
      <c r="C10" s="19">
        <v>2845</v>
      </c>
      <c r="D10" s="19">
        <v>2000000</v>
      </c>
      <c r="E10" s="19">
        <f>C10*D10*12</f>
        <v>68280000000</v>
      </c>
    </row>
    <row r="11" spans="1:5" s="2" customFormat="1" ht="48.75" customHeight="1" x14ac:dyDescent="0.25">
      <c r="A11" s="6">
        <v>2</v>
      </c>
      <c r="B11" s="8" t="s">
        <v>6</v>
      </c>
      <c r="C11" s="7">
        <f>SUM(C12:C13)</f>
        <v>150</v>
      </c>
      <c r="D11" s="7"/>
      <c r="E11" s="7">
        <f>E12+E13</f>
        <v>1606000000</v>
      </c>
    </row>
    <row r="12" spans="1:5" s="2" customFormat="1" ht="120" customHeight="1" x14ac:dyDescent="0.25">
      <c r="A12" s="12" t="s">
        <v>17</v>
      </c>
      <c r="B12" s="9" t="s">
        <v>20</v>
      </c>
      <c r="C12" s="16">
        <v>83</v>
      </c>
      <c r="D12" s="15"/>
      <c r="E12" s="15">
        <v>220000000</v>
      </c>
    </row>
    <row r="13" spans="1:5" s="2" customFormat="1" ht="57.75" customHeight="1" x14ac:dyDescent="0.25">
      <c r="A13" s="12" t="s">
        <v>18</v>
      </c>
      <c r="B13" s="9" t="s">
        <v>21</v>
      </c>
      <c r="C13" s="16">
        <f>SUM(C14:C15)</f>
        <v>67</v>
      </c>
      <c r="D13" s="15"/>
      <c r="E13" s="15">
        <f>SUM(E14:E15)</f>
        <v>1386000000</v>
      </c>
    </row>
    <row r="14" spans="1:5" s="2" customFormat="1" ht="34.5" customHeight="1" x14ac:dyDescent="0.25">
      <c r="A14" s="30"/>
      <c r="B14" s="18" t="s">
        <v>14</v>
      </c>
      <c r="C14" s="20">
        <v>37</v>
      </c>
      <c r="D14" s="19">
        <v>1500000</v>
      </c>
      <c r="E14" s="19">
        <f>D14*C14*12</f>
        <v>666000000</v>
      </c>
    </row>
    <row r="15" spans="1:5" s="2" customFormat="1" ht="31.5" customHeight="1" x14ac:dyDescent="0.25">
      <c r="A15" s="31"/>
      <c r="B15" s="18" t="s">
        <v>15</v>
      </c>
      <c r="C15" s="20">
        <v>30</v>
      </c>
      <c r="D15" s="19">
        <v>2000000</v>
      </c>
      <c r="E15" s="19">
        <f>D15*C15*12</f>
        <v>720000000</v>
      </c>
    </row>
    <row r="16" spans="1:5" ht="37.5" customHeight="1" x14ac:dyDescent="0.25">
      <c r="A16" s="10">
        <v>3</v>
      </c>
      <c r="B16" s="8" t="s">
        <v>2</v>
      </c>
      <c r="C16" s="21">
        <v>856</v>
      </c>
      <c r="D16" s="7">
        <v>750000</v>
      </c>
      <c r="E16" s="7">
        <f>D16*C16*12</f>
        <v>7704000000</v>
      </c>
    </row>
    <row r="17" spans="1:7" ht="59.25" customHeight="1" x14ac:dyDescent="0.25">
      <c r="A17" s="10">
        <v>4</v>
      </c>
      <c r="B17" s="8" t="s">
        <v>8</v>
      </c>
      <c r="C17" s="7">
        <v>8</v>
      </c>
      <c r="D17" s="7">
        <v>750000</v>
      </c>
      <c r="E17" s="7">
        <f>D17*C17*12</f>
        <v>72000000</v>
      </c>
      <c r="G17" s="25"/>
    </row>
    <row r="18" spans="1:7" ht="32.25" customHeight="1" x14ac:dyDescent="0.25">
      <c r="A18" s="10">
        <v>5</v>
      </c>
      <c r="B18" s="8" t="s">
        <v>7</v>
      </c>
      <c r="C18" s="7">
        <v>55</v>
      </c>
      <c r="D18" s="7">
        <v>750000</v>
      </c>
      <c r="E18" s="7">
        <f>D18*C18*12</f>
        <v>495000000</v>
      </c>
    </row>
    <row r="19" spans="1:7" ht="38.25" customHeight="1" x14ac:dyDescent="0.25">
      <c r="A19" s="6" t="s">
        <v>3</v>
      </c>
      <c r="B19" s="8" t="s">
        <v>25</v>
      </c>
      <c r="C19" s="13">
        <f>C20</f>
        <v>620</v>
      </c>
      <c r="D19" s="13"/>
      <c r="E19" s="13">
        <f>E20</f>
        <v>423306000</v>
      </c>
    </row>
    <row r="20" spans="1:7" ht="130.5" customHeight="1" x14ac:dyDescent="0.25">
      <c r="A20" s="6">
        <v>1</v>
      </c>
      <c r="B20" s="17" t="s">
        <v>16</v>
      </c>
      <c r="C20" s="22">
        <f>SUM(C21:C22)</f>
        <v>620</v>
      </c>
      <c r="D20" s="22"/>
      <c r="E20" s="22">
        <f>SUM(E21:E22)</f>
        <v>423306000</v>
      </c>
    </row>
    <row r="21" spans="1:7" ht="33" customHeight="1" x14ac:dyDescent="0.25">
      <c r="A21" s="33"/>
      <c r="B21" s="23" t="s">
        <v>26</v>
      </c>
      <c r="C21" s="24">
        <v>570</v>
      </c>
      <c r="D21" s="24">
        <v>631800</v>
      </c>
      <c r="E21" s="24">
        <f>D21*C21</f>
        <v>360126000</v>
      </c>
    </row>
    <row r="22" spans="1:7" ht="29.25" customHeight="1" x14ac:dyDescent="0.25">
      <c r="A22" s="34"/>
      <c r="B22" s="23" t="s">
        <v>27</v>
      </c>
      <c r="C22" s="24">
        <v>50</v>
      </c>
      <c r="D22" s="24">
        <v>1263600</v>
      </c>
      <c r="E22" s="24">
        <f>D22*C22</f>
        <v>63180000</v>
      </c>
    </row>
    <row r="23" spans="1:7" s="4" customFormat="1" ht="45" customHeight="1" x14ac:dyDescent="0.3">
      <c r="A23" s="10"/>
      <c r="B23" s="11" t="s">
        <v>28</v>
      </c>
      <c r="C23" s="7">
        <f>C5</f>
        <v>11174</v>
      </c>
      <c r="D23" s="13"/>
      <c r="E23" s="13">
        <f>E19+E5</f>
        <v>205876306000</v>
      </c>
    </row>
    <row r="24" spans="1:7" ht="40.5" customHeight="1" x14ac:dyDescent="0.25">
      <c r="A24" s="26"/>
      <c r="B24" s="28" t="s">
        <v>30</v>
      </c>
      <c r="C24" s="27"/>
      <c r="D24" s="27"/>
      <c r="E24" s="29">
        <f>E23*5</f>
        <v>1029381530000</v>
      </c>
    </row>
  </sheetData>
  <mergeCells count="4">
    <mergeCell ref="A14:A15"/>
    <mergeCell ref="A9:A10"/>
    <mergeCell ref="A1:E1"/>
    <mergeCell ref="A21:A22"/>
  </mergeCells>
  <pageMargins left="0.31496062992126" right="0.118110236220472" top="0.15748031496063" bottom="0.35433070866141703" header="0.31496062992126" footer="0.3149606299212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kinh phí NQTE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2025-08-21T02:29:28Z</cp:lastPrinted>
  <dcterms:created xsi:type="dcterms:W3CDTF">2024-08-01T07:46:01Z</dcterms:created>
  <dcterms:modified xsi:type="dcterms:W3CDTF">2025-10-20T08:09:40Z</dcterms:modified>
</cp:coreProperties>
</file>