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Kèm TheoNQ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H10" i="8"/>
  <c r="H11" i="8"/>
  <c r="H12" i="8"/>
  <c r="H13" i="8"/>
  <c r="H14" i="8"/>
  <c r="H9" i="8"/>
  <c r="G14" i="8"/>
  <c r="F14" i="8"/>
  <c r="F13" i="8"/>
  <c r="G13" i="8" s="1"/>
  <c r="G12" i="8"/>
  <c r="F12" i="8"/>
  <c r="F11" i="8"/>
  <c r="G11" i="8" s="1"/>
  <c r="G10" i="8"/>
  <c r="F10" i="8"/>
  <c r="F9" i="8"/>
  <c r="G9" i="8" s="1"/>
  <c r="G15" i="8" s="1"/>
</calcChain>
</file>

<file path=xl/sharedStrings.xml><?xml version="1.0" encoding="utf-8"?>
<sst xmlns="http://schemas.openxmlformats.org/spreadsheetml/2006/main" count="21" uniqueCount="21">
  <si>
    <t>STT</t>
  </si>
  <si>
    <t>Đối tượng</t>
  </si>
  <si>
    <t>Tỷ lệ ngân sách địa phương hỗ trợ</t>
  </si>
  <si>
    <t> 1</t>
  </si>
  <si>
    <t>Người thuộc hộ cận nghèo</t>
  </si>
  <si>
    <t>Người thuộc hộ gia đình làm nông nghiệp, lâm nghiệp, ngư nghiệp và diêm nghiệp có mức sống trung bình</t>
  </si>
  <si>
    <t> 3</t>
  </si>
  <si>
    <t>5 </t>
  </si>
  <si>
    <t>Người nhiễm HIV</t>
  </si>
  <si>
    <t> 100%</t>
  </si>
  <si>
    <t>Tổng cộng</t>
  </si>
  <si>
    <t>Người thu gom rác tại các tổ thu gom rác thải ở các thôn, khu dân cư được UBND cấp xã xác nhận</t>
  </si>
  <si>
    <t>Hội viên Hội người mù được cấp thẻ BHYT</t>
  </si>
  <si>
    <t>Người cao tuổi từ đủ 60 đến 74</t>
  </si>
  <si>
    <t>Tổng cộng
 số người</t>
  </si>
  <si>
    <t>Hải Phòng (cũ)</t>
  </si>
  <si>
    <t>Hải Dương (cũ)</t>
  </si>
  <si>
    <t>Dự kiến các nhóm đối tượng xã  hội hỗ trợ BHYT  năm 2026</t>
  </si>
  <si>
    <t>Tổng kinh phí hàng năm
(ĐVT Đồng)</t>
  </si>
  <si>
    <t>Tổng kinh phí  giai
 đoạn 2026 - 2030
(ĐVT Đồng)</t>
  </si>
  <si>
    <r>
      <t xml:space="preserve">Dự kiến kinh phí hỗ trợ đóng BHYT cho các nhóm đối tượng xã hội năm 2026 và Giai đoạn 2026 - 2030
trên địa bàn thành phố Hải Phòng
</t>
    </r>
    <r>
      <rPr>
        <b/>
        <i/>
        <sz val="13"/>
        <color theme="1"/>
        <rFont val="Times New Roman"/>
        <family val="1"/>
      </rPr>
      <t>(Kèm theo Tờ trình số          /TTr-SYT ngày      tháng     năm   2025 của Sở Y tế)</t>
    </r>
    <r>
      <rPr>
        <b/>
        <sz val="13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</si>
</sst>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[Red]#,##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81B3A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81B3A"/>
      <name val="Times New Roman"/>
      <family val="1"/>
    </font>
    <font>
      <sz val="13"/>
      <color rgb="FF081B3A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3" fontId="5" fillId="0" borderId="0" xfId="0" applyNumberFormat="1" applyFont="1" applyBorder="1" applyAlignment="1">
      <alignment horizontal="right" vertical="center"/>
    </xf>
    <xf numFmtId="9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0" fontId="8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2" fillId="0" borderId="0" xfId="0" applyFont="1" applyBorder="1"/>
    <xf numFmtId="3" fontId="5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165" fontId="10" fillId="0" borderId="1" xfId="1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L11" sqref="L11"/>
    </sheetView>
  </sheetViews>
  <sheetFormatPr defaultRowHeight="15" x14ac:dyDescent="0.25"/>
  <cols>
    <col min="1" max="1" width="4.42578125" style="1" customWidth="1"/>
    <col min="2" max="2" width="44.42578125" style="1" customWidth="1"/>
    <col min="3" max="3" width="8" style="1" customWidth="1"/>
    <col min="4" max="4" width="12.42578125" style="1" customWidth="1"/>
    <col min="5" max="5" width="13.28515625" style="1" customWidth="1"/>
    <col min="6" max="6" width="14.5703125" style="1" customWidth="1"/>
    <col min="7" max="7" width="22.42578125" style="1" customWidth="1"/>
    <col min="8" max="8" width="25.42578125" style="1" customWidth="1"/>
    <col min="9" max="9" width="13.42578125" style="1" customWidth="1"/>
    <col min="10" max="10" width="7.42578125" style="1" customWidth="1"/>
    <col min="11" max="11" width="7.5703125" style="1" customWidth="1"/>
    <col min="12" max="12" width="14.7109375" style="1" customWidth="1"/>
    <col min="13" max="13" width="7.85546875" style="1" customWidth="1"/>
    <col min="14" max="14" width="14.28515625" style="1" customWidth="1"/>
    <col min="15" max="15" width="30.85546875" style="1" customWidth="1"/>
    <col min="16" max="16384" width="9.140625" style="1"/>
  </cols>
  <sheetData>
    <row r="1" spans="1:15" ht="15.75" x14ac:dyDescent="0.25">
      <c r="B1" s="39"/>
      <c r="C1" s="39"/>
      <c r="O1" s="14"/>
    </row>
    <row r="2" spans="1:15" x14ac:dyDescent="0.25">
      <c r="B2" s="40"/>
      <c r="C2" s="40"/>
    </row>
    <row r="3" spans="1:15" ht="6.75" customHeight="1" x14ac:dyDescent="0.25"/>
    <row r="4" spans="1:15" ht="73.5" customHeight="1" x14ac:dyDescent="0.3">
      <c r="A4" s="43" t="s">
        <v>20</v>
      </c>
      <c r="B4" s="43"/>
      <c r="C4" s="43"/>
      <c r="D4" s="43"/>
      <c r="E4" s="43"/>
      <c r="F4" s="43"/>
      <c r="G4" s="43"/>
      <c r="H4" s="43"/>
      <c r="I4" s="9"/>
      <c r="J4" s="9"/>
      <c r="K4" s="9"/>
      <c r="L4" s="9"/>
      <c r="M4" s="9"/>
      <c r="N4" s="9"/>
      <c r="O4" s="9"/>
    </row>
    <row r="5" spans="1:15" ht="9.75" customHeight="1" x14ac:dyDescent="0.25">
      <c r="K5" s="2"/>
      <c r="L5" s="2"/>
      <c r="M5" s="2"/>
      <c r="N5" s="2"/>
    </row>
    <row r="6" spans="1:15" ht="15" customHeight="1" x14ac:dyDescent="0.25">
      <c r="A6" s="41" t="s">
        <v>0</v>
      </c>
      <c r="B6" s="41" t="s">
        <v>1</v>
      </c>
      <c r="C6" s="41" t="s">
        <v>2</v>
      </c>
      <c r="D6" s="41" t="s">
        <v>17</v>
      </c>
      <c r="E6" s="41"/>
      <c r="F6" s="41" t="s">
        <v>14</v>
      </c>
      <c r="G6" s="41" t="s">
        <v>18</v>
      </c>
      <c r="H6" s="44" t="s">
        <v>19</v>
      </c>
      <c r="I6" s="10"/>
      <c r="J6" s="36"/>
      <c r="K6" s="36"/>
      <c r="L6" s="36"/>
      <c r="M6" s="47"/>
      <c r="N6" s="36"/>
      <c r="O6" s="36"/>
    </row>
    <row r="7" spans="1:15" ht="50.25" customHeight="1" x14ac:dyDescent="0.25">
      <c r="A7" s="41"/>
      <c r="B7" s="41"/>
      <c r="C7" s="41"/>
      <c r="D7" s="41"/>
      <c r="E7" s="41"/>
      <c r="F7" s="41"/>
      <c r="G7" s="41"/>
      <c r="H7" s="45"/>
      <c r="I7" s="10"/>
      <c r="J7" s="36"/>
      <c r="K7" s="36"/>
      <c r="L7" s="36"/>
      <c r="M7" s="36"/>
      <c r="N7" s="36"/>
      <c r="O7" s="36"/>
    </row>
    <row r="8" spans="1:15" ht="78" customHeight="1" x14ac:dyDescent="0.25">
      <c r="A8" s="41"/>
      <c r="B8" s="41"/>
      <c r="C8" s="41"/>
      <c r="D8" s="17" t="s">
        <v>15</v>
      </c>
      <c r="E8" s="17" t="s">
        <v>16</v>
      </c>
      <c r="F8" s="41"/>
      <c r="G8" s="41"/>
      <c r="H8" s="46"/>
      <c r="I8" s="15"/>
      <c r="J8" s="15"/>
      <c r="K8" s="15"/>
      <c r="L8" s="15"/>
      <c r="M8" s="15"/>
      <c r="N8" s="15"/>
      <c r="O8" s="3"/>
    </row>
    <row r="9" spans="1:15" ht="35.1" customHeight="1" x14ac:dyDescent="0.25">
      <c r="A9" s="18" t="s">
        <v>3</v>
      </c>
      <c r="B9" s="19" t="s">
        <v>4</v>
      </c>
      <c r="C9" s="20">
        <v>0.3</v>
      </c>
      <c r="D9" s="21">
        <v>8213</v>
      </c>
      <c r="E9" s="22">
        <v>14716</v>
      </c>
      <c r="F9" s="23">
        <f>D9+E9</f>
        <v>22929</v>
      </c>
      <c r="G9" s="24">
        <f>F9*2340000*4.5%*12*30%</f>
        <v>8691925320</v>
      </c>
      <c r="H9" s="25">
        <f>G9*5</f>
        <v>43459626600</v>
      </c>
      <c r="I9" s="4"/>
      <c r="J9" s="5"/>
      <c r="K9" s="4"/>
      <c r="L9" s="4"/>
      <c r="M9" s="6"/>
      <c r="N9" s="6"/>
      <c r="O9" s="3"/>
    </row>
    <row r="10" spans="1:15" ht="63" customHeight="1" x14ac:dyDescent="0.25">
      <c r="A10" s="18">
        <v>2</v>
      </c>
      <c r="B10" s="26" t="s">
        <v>5</v>
      </c>
      <c r="C10" s="20">
        <v>0.2</v>
      </c>
      <c r="D10" s="21">
        <v>127000</v>
      </c>
      <c r="E10" s="22">
        <v>45554</v>
      </c>
      <c r="F10" s="23">
        <f t="shared" ref="F10:F11" si="0">D10+E10</f>
        <v>172554</v>
      </c>
      <c r="G10" s="24">
        <f>F10*2340000*4.5%*12*20%</f>
        <v>43607846880</v>
      </c>
      <c r="H10" s="25">
        <f t="shared" ref="H10:H14" si="1">G10*5</f>
        <v>218039234400</v>
      </c>
      <c r="I10" s="4"/>
      <c r="J10" s="5"/>
      <c r="K10" s="4"/>
      <c r="L10" s="4"/>
      <c r="M10" s="6"/>
      <c r="N10" s="6"/>
      <c r="O10" s="3"/>
    </row>
    <row r="11" spans="1:15" ht="35.1" customHeight="1" x14ac:dyDescent="0.25">
      <c r="A11" s="18" t="s">
        <v>6</v>
      </c>
      <c r="B11" s="19" t="s">
        <v>13</v>
      </c>
      <c r="C11" s="20">
        <v>1</v>
      </c>
      <c r="D11" s="21">
        <v>133186</v>
      </c>
      <c r="E11" s="22">
        <v>133148</v>
      </c>
      <c r="F11" s="23">
        <f t="shared" si="0"/>
        <v>266334</v>
      </c>
      <c r="G11" s="24">
        <f>F11*2340000*4.5%*12</f>
        <v>336539642400</v>
      </c>
      <c r="H11" s="25">
        <f t="shared" si="1"/>
        <v>1682698212000</v>
      </c>
      <c r="I11" s="4"/>
      <c r="J11" s="5"/>
      <c r="K11" s="4"/>
      <c r="L11" s="4"/>
      <c r="M11" s="6"/>
      <c r="N11" s="6"/>
      <c r="O11" s="37"/>
    </row>
    <row r="12" spans="1:15" ht="35.1" customHeight="1" x14ac:dyDescent="0.25">
      <c r="A12" s="18">
        <v>4</v>
      </c>
      <c r="B12" s="27" t="s">
        <v>12</v>
      </c>
      <c r="C12" s="20">
        <v>1</v>
      </c>
      <c r="D12" s="21">
        <v>371</v>
      </c>
      <c r="E12" s="22">
        <v>155</v>
      </c>
      <c r="F12" s="23">
        <f>D12+E12</f>
        <v>526</v>
      </c>
      <c r="G12" s="24">
        <f>F12*2340000*4.5%*12</f>
        <v>664653600</v>
      </c>
      <c r="H12" s="25">
        <f t="shared" si="1"/>
        <v>3323268000</v>
      </c>
      <c r="I12" s="4"/>
      <c r="J12" s="5"/>
      <c r="K12" s="4"/>
      <c r="L12" s="4"/>
      <c r="M12" s="6"/>
      <c r="N12" s="6"/>
      <c r="O12" s="38"/>
    </row>
    <row r="13" spans="1:15" ht="35.1" customHeight="1" x14ac:dyDescent="0.25">
      <c r="A13" s="18" t="s">
        <v>7</v>
      </c>
      <c r="B13" s="19" t="s">
        <v>8</v>
      </c>
      <c r="C13" s="18" t="s">
        <v>9</v>
      </c>
      <c r="D13" s="42">
        <v>2500</v>
      </c>
      <c r="E13" s="42"/>
      <c r="F13" s="28">
        <f>D13</f>
        <v>2500</v>
      </c>
      <c r="G13" s="23">
        <f>F13*2340000*4.5%*12</f>
        <v>3159000000</v>
      </c>
      <c r="H13" s="25">
        <f t="shared" si="1"/>
        <v>15795000000</v>
      </c>
      <c r="I13" s="4"/>
      <c r="J13" s="5"/>
      <c r="K13" s="4"/>
      <c r="L13" s="4"/>
      <c r="M13" s="6"/>
      <c r="N13" s="6"/>
      <c r="O13" s="3"/>
    </row>
    <row r="14" spans="1:15" ht="51.75" customHeight="1" x14ac:dyDescent="0.25">
      <c r="A14" s="18">
        <v>6</v>
      </c>
      <c r="B14" s="29" t="s">
        <v>11</v>
      </c>
      <c r="C14" s="20">
        <v>0.7</v>
      </c>
      <c r="D14" s="30">
        <v>1000</v>
      </c>
      <c r="E14" s="30">
        <v>1191</v>
      </c>
      <c r="F14" s="31">
        <f>D14+E14</f>
        <v>2191</v>
      </c>
      <c r="G14" s="32">
        <f>F14*2340000*4.5%*12*70%</f>
        <v>1937983319.9999998</v>
      </c>
      <c r="H14" s="25">
        <f t="shared" si="1"/>
        <v>9689916599.9999981</v>
      </c>
      <c r="I14" s="7"/>
      <c r="J14" s="16"/>
      <c r="K14" s="4"/>
      <c r="L14" s="4"/>
      <c r="M14" s="6"/>
      <c r="N14" s="6"/>
      <c r="O14" s="3"/>
    </row>
    <row r="15" spans="1:15" ht="35.1" customHeight="1" x14ac:dyDescent="0.25">
      <c r="A15" s="18"/>
      <c r="B15" s="33" t="s">
        <v>10</v>
      </c>
      <c r="C15" s="18"/>
      <c r="D15" s="21"/>
      <c r="E15" s="34"/>
      <c r="F15" s="35"/>
      <c r="G15" s="32">
        <f>SUM(G9:G14)</f>
        <v>394601051520</v>
      </c>
      <c r="H15" s="24">
        <f>SUM(H9:H14)</f>
        <v>1973005257600</v>
      </c>
      <c r="I15" s="7"/>
      <c r="J15" s="16"/>
      <c r="K15" s="4"/>
      <c r="L15" s="4"/>
      <c r="M15" s="6"/>
      <c r="N15" s="6"/>
      <c r="O15" s="3"/>
    </row>
    <row r="16" spans="1:15" ht="35.1" customHeight="1" x14ac:dyDescent="0.25">
      <c r="A16" s="11"/>
      <c r="B16" s="12"/>
      <c r="C16" s="11"/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3"/>
    </row>
  </sheetData>
  <mergeCells count="15">
    <mergeCell ref="D13:E13"/>
    <mergeCell ref="A4:H4"/>
    <mergeCell ref="H6:H8"/>
    <mergeCell ref="J6:L7"/>
    <mergeCell ref="M6:N7"/>
    <mergeCell ref="O6:O7"/>
    <mergeCell ref="O11:O12"/>
    <mergeCell ref="B1:C1"/>
    <mergeCell ref="B2:C2"/>
    <mergeCell ref="A6:A8"/>
    <mergeCell ref="B6:B8"/>
    <mergeCell ref="C6:C8"/>
    <mergeCell ref="D6:E7"/>
    <mergeCell ref="F6:F8"/>
    <mergeCell ref="G6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Kèm TheoNQ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2025-09-29T04:19:48Z</dcterms:modified>
</cp:coreProperties>
</file>