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8_{E4A40803-B460-40D0-8C9D-85FF853978A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hử nghiệm có kiểm soát" sheetId="1" r:id="rId1"/>
  </sheets>
  <definedNames>
    <definedName name="_xlnm.Print_Titles" localSheetId="0">'Thử nghiệm có kiểm soát'!$6:$6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1" i="1" l="1"/>
  <c r="F19" i="1"/>
  <c r="K19" i="1" l="1"/>
  <c r="L19" i="1" s="1"/>
  <c r="L13" i="1"/>
  <c r="L14" i="1"/>
  <c r="L15" i="1"/>
  <c r="K21" i="1"/>
  <c r="L21" i="1" s="1"/>
  <c r="G11" i="1" l="1"/>
  <c r="J10" i="1"/>
  <c r="J11" i="1" s="1"/>
  <c r="I10" i="1"/>
  <c r="I11" i="1" s="1"/>
  <c r="K8" i="1"/>
  <c r="L8" i="1" l="1"/>
  <c r="F10" i="1" l="1"/>
  <c r="K10" i="1" s="1"/>
  <c r="L10" i="1" l="1"/>
  <c r="F11" i="1"/>
  <c r="F12" i="1" l="1"/>
  <c r="K12" i="1" s="1"/>
  <c r="L12" i="1" s="1"/>
  <c r="K11" i="1"/>
  <c r="L11" i="1"/>
  <c r="L7" i="1" l="1"/>
  <c r="L24" i="1" s="1"/>
  <c r="K7" i="1"/>
  <c r="K24" i="1" s="1"/>
</calcChain>
</file>

<file path=xl/sharedStrings.xml><?xml version="1.0" encoding="utf-8"?>
<sst xmlns="http://schemas.openxmlformats.org/spreadsheetml/2006/main" count="66" uniqueCount="50">
  <si>
    <t>Biểu mẫu số 04/ĐGTĐ-SCM</t>
  </si>
  <si>
    <t>CHI PHÍ TUÂN THỦ THỦ TỤC HÀNH CHÍNH TRONG DỰ ÁN, DỰ THẢO VĂN BẢN</t>
  </si>
  <si>
    <t>STT</t>
  </si>
  <si>
    <t>Các công việc khi thực hiện TTHC</t>
  </si>
  <si>
    <t>Các hoạt động/ cách thức thực hiện cụ thể</t>
  </si>
  <si>
    <t>Số lần thực hiện/ 01 năm</t>
  </si>
  <si>
    <t>Số lượng đối tượng tuân thủ/01 năm</t>
  </si>
  <si>
    <t>Ghi chú</t>
  </si>
  <si>
    <t>1.1</t>
  </si>
  <si>
    <t>Nộp hồ sơ</t>
  </si>
  <si>
    <t>Trực tiếp</t>
  </si>
  <si>
    <t>Bưu chính</t>
  </si>
  <si>
    <t>Điện tử</t>
  </si>
  <si>
    <t>Nộp phí, lệ phí, chi phí khác</t>
  </si>
  <si>
    <t>3.1</t>
  </si>
  <si>
    <t>Phí</t>
  </si>
  <si>
    <t>3.2</t>
  </si>
  <si>
    <t>Lệ phí</t>
  </si>
  <si>
    <t>3.3</t>
  </si>
  <si>
    <t>Chi phí khác (nếu có)</t>
  </si>
  <si>
    <t>Nhận kết quả</t>
  </si>
  <si>
    <t>TỔNG</t>
  </si>
  <si>
    <t>III. SO SÁNH CHI PHÍ</t>
  </si>
  <si>
    <r>
      <t>Thời gian thực hiện </t>
    </r>
    <r>
      <rPr>
        <sz val="10"/>
        <color rgb="FF000000"/>
        <rFont val="Times New Roman"/>
        <family val="1"/>
      </rPr>
      <t>(giờ)</t>
    </r>
  </si>
  <si>
    <r>
      <t>Mức TNBQ/ 01 giờ làm việc </t>
    </r>
    <r>
      <rPr>
        <sz val="10"/>
        <color rgb="FF000000"/>
        <rFont val="Times New Roman"/>
        <family val="1"/>
      </rPr>
      <t>(đồng)</t>
    </r>
  </si>
  <si>
    <r>
      <t>Mức chi phí thuê tư vấn, dịch vụ </t>
    </r>
    <r>
      <rPr>
        <sz val="10"/>
        <color rgb="FF000000"/>
        <rFont val="Times New Roman"/>
        <family val="1"/>
      </rPr>
      <t>(đồng)</t>
    </r>
  </si>
  <si>
    <r>
      <t>Mức phí, lệ phí, chi phí khác </t>
    </r>
    <r>
      <rPr>
        <sz val="10"/>
        <color rgb="FF000000"/>
        <rFont val="Times New Roman"/>
        <family val="1"/>
      </rPr>
      <t>(đồng)</t>
    </r>
  </si>
  <si>
    <r>
      <t>Chi phí thực hiện TTHC </t>
    </r>
    <r>
      <rPr>
        <sz val="10"/>
        <color rgb="FF000000"/>
        <rFont val="Times New Roman"/>
        <family val="1"/>
      </rPr>
      <t>(đồng)</t>
    </r>
  </si>
  <si>
    <r>
      <t>Tổng chi phí thực hiện TTHC/ 01 năm </t>
    </r>
    <r>
      <rPr>
        <sz val="10"/>
        <color rgb="FF000000"/>
        <rFont val="Times New Roman"/>
        <family val="1"/>
      </rPr>
      <t>(đồng)</t>
    </r>
  </si>
  <si>
    <r>
      <t>Chuẩn bị, phục vụ việc kiểm tra, đánh giá của cơ quan có thẩm quyền </t>
    </r>
    <r>
      <rPr>
        <sz val="10"/>
        <color rgb="FF000000"/>
        <rFont val="Times New Roman"/>
        <family val="1"/>
      </rPr>
      <t>(nếu có)</t>
    </r>
  </si>
  <si>
    <r>
      <t>Công việc khác </t>
    </r>
    <r>
      <rPr>
        <sz val="10"/>
        <color rgb="FF000000"/>
        <rFont val="Times New Roman"/>
        <family val="1"/>
      </rPr>
      <t>(nếu có)</t>
    </r>
  </si>
  <si>
    <t>Chứng thực, photo</t>
  </si>
  <si>
    <t>1.3</t>
  </si>
  <si>
    <t>Số trang bình quân</t>
  </si>
  <si>
    <t>1.4</t>
  </si>
  <si>
    <r>
      <t xml:space="preserve">1. So sánh chi phí thực hiện TTHC </t>
    </r>
    <r>
      <rPr>
        <sz val="11"/>
        <color theme="1"/>
        <rFont val="Times New Roman"/>
        <family val="1"/>
      </rPr>
      <t>(đối với 01 đối tượng tuân thủ)</t>
    </r>
  </si>
  <si>
    <t>2. So sánh tổng chi phí thực hiện TTHC trong 1 năm</t>
  </si>
  <si>
    <t>Đơn đề nghị hỗ trợ</t>
  </si>
  <si>
    <t>Chuẩn bị nội dung phục vụ quá trình thẩm định, Hội đồng khoa học</t>
  </si>
  <si>
    <r>
      <t xml:space="preserve">Chuẩn bị hồ sơ </t>
    </r>
    <r>
      <rPr>
        <sz val="10"/>
        <color rgb="FF000000"/>
        <rFont val="Times New Roman"/>
        <family val="1"/>
      </rPr>
      <t>(02 bộ hồ sơ)</t>
    </r>
  </si>
  <si>
    <t>I. CHI PHÍ TUÂN THỦ THỦ TỤC HÀNH CHÍNH (dự kiến)</t>
  </si>
  <si>
    <t>II. CHI PHÍ TUÂN THỦ THỦ TỤC HÀNH CHÍNH ĐƯỢC SỬA ĐỔI, BỐ UNG HOẶC BÃI BỎ ()</t>
  </si>
  <si>
    <t>Chi phí thực hiện TTHC không thay đổi do đây là TTHC mới ban hành lần đầu</t>
  </si>
  <si>
    <t>UBND TP HẢI PHÒNG</t>
  </si>
  <si>
    <r>
      <t>TÊN THỦ TỤC HÀNH CHÍNH:</t>
    </r>
    <r>
      <rPr>
        <sz val="10"/>
        <color rgb="FF000000"/>
        <rFont val="Times New Roman"/>
        <family val="1"/>
      </rPr>
      <t> thủ tục cấp Giấy phép thử nghiệm có kiểm soát</t>
    </r>
  </si>
  <si>
    <t>Thuyết minh Dự án thử nghiệm</t>
  </si>
  <si>
    <t>- Các tài liệu liên quan khác: Hồ sơ xác nhận hoàn thành nghĩa vụ thuế; Các hồ sơ minh chứng cho nội dung đề xuất hỗ trợ</t>
  </si>
  <si>
    <t>Lập đơn đề nghị theo biểu mẫu, in ấn, photo</t>
  </si>
  <si>
    <t>Lập nội dung, báo cáo kết quả triển khai dự án</t>
  </si>
  <si>
    <t xml:space="preserve">- Tổng sản hẩm trong nước (GDP) năm 2025  là 10.221.815  tỷ đồng, dân số là 100.309.209 người (theo niên giám thống kê của Cục Thống kê). Tương ứng mức TNBQ/1 giờ làm việc là 48.250 đồng.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</si>
</sst>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3"/>
      <scheme val="minor"/>
    </font>
    <font>
      <b/>
      <i/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0" xfId="0" applyFont="1" applyFill="1" applyAlignment="1">
      <alignment vertical="top" wrapText="1"/>
    </xf>
    <xf numFmtId="0" fontId="3" fillId="0" borderId="0" xfId="0" applyFont="1"/>
    <xf numFmtId="0" fontId="1" fillId="2" borderId="0" xfId="0" applyFont="1" applyFill="1" applyAlignment="1">
      <alignment horizontal="right" vertical="top"/>
    </xf>
    <xf numFmtId="0" fontId="4" fillId="2" borderId="0" xfId="0" applyFont="1" applyFill="1" applyAlignment="1">
      <alignment horizontal="center" vertical="top" wrapText="1"/>
    </xf>
    <xf numFmtId="0" fontId="1" fillId="2" borderId="0" xfId="0" applyFont="1" applyFill="1" applyAlignment="1">
      <alignment vertical="top"/>
    </xf>
    <xf numFmtId="0" fontId="0" fillId="0" borderId="0" xfId="0" applyAlignment="1">
      <alignment vertical="center"/>
    </xf>
    <xf numFmtId="0" fontId="4" fillId="0" borderId="0" xfId="0" applyFont="1" applyAlignment="1">
      <alignment horizontal="left"/>
    </xf>
    <xf numFmtId="0" fontId="4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3" fontId="2" fillId="2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4" fillId="2" borderId="2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4" fillId="2" borderId="0" xfId="0" applyFont="1" applyFill="1" applyAlignment="1">
      <alignment horizontal="left" vertical="top"/>
    </xf>
    <xf numFmtId="0" fontId="5" fillId="0" borderId="0" xfId="0" applyFont="1"/>
    <xf numFmtId="0" fontId="2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3" fontId="4" fillId="2" borderId="0" xfId="0" applyNumberFormat="1" applyFont="1" applyFill="1" applyAlignment="1">
      <alignment horizontal="center" vertical="center" wrapText="1"/>
    </xf>
    <xf numFmtId="0" fontId="2" fillId="2" borderId="2" xfId="0" quotePrefix="1" applyFont="1" applyFill="1" applyBorder="1" applyAlignment="1">
      <alignment vertical="center" wrapText="1"/>
    </xf>
    <xf numFmtId="3" fontId="2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vertical="center" wrapText="1"/>
    </xf>
    <xf numFmtId="3" fontId="4" fillId="2" borderId="8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3" xfId="0" quotePrefix="1" applyFont="1" applyFill="1" applyBorder="1" applyAlignment="1">
      <alignment horizontal="center" vertical="top" wrapText="1"/>
    </xf>
    <xf numFmtId="3" fontId="2" fillId="2" borderId="6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wrapText="1"/>
    </xf>
    <xf numFmtId="0" fontId="3" fillId="0" borderId="0" xfId="0" applyFont="1" applyAlignment="1">
      <alignment horizontal="left" wrapText="1"/>
    </xf>
    <xf numFmtId="0" fontId="2" fillId="2" borderId="3" xfId="0" quotePrefix="1" applyFont="1" applyFill="1" applyBorder="1" applyAlignment="1">
      <alignment horizontal="center" vertical="top" wrapText="1"/>
    </xf>
    <xf numFmtId="0" fontId="0" fillId="0" borderId="4" xfId="0" applyBorder="1"/>
    <xf numFmtId="0" fontId="4" fillId="2" borderId="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Chi phí thực hiện TTHC hiện tại</c:v>
          </c:tx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'Thử nghiệm có kiểm soát'!$K$24</c:f>
              <c:numCache>
                <c:formatCode>#,##0</c:formatCode>
                <c:ptCount val="1"/>
                <c:pt idx="0">
                  <c:v>1207800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C7-4E61-8227-5469BCB75EBD}"/>
            </c:ext>
          </c:extLst>
        </c:ser>
        <c:ser>
          <c:idx val="1"/>
          <c:order val="1"/>
          <c:tx>
            <c:v>Chi phí thực hiện TTHC sửa đổi</c:v>
          </c:tx>
          <c:spPr>
            <a:solidFill>
              <a:schemeClr val="accent6">
                <a:lumMod val="40000"/>
                <a:lumOff val="60000"/>
              </a:schemeClr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'ho tro sau'!#REF!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C7-4E61-8227-5469BCB75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8613168"/>
        <c:axId val="1918608816"/>
      </c:barChart>
      <c:catAx>
        <c:axId val="1918613168"/>
        <c:scaling>
          <c:orientation val="minMax"/>
        </c:scaling>
        <c:delete val="1"/>
        <c:axPos val="b"/>
        <c:majorTickMark val="out"/>
        <c:minorTickMark val="none"/>
        <c:tickLblPos val="none"/>
        <c:crossAx val="1918608816"/>
        <c:crosses val="autoZero"/>
        <c:auto val="1"/>
        <c:lblAlgn val="ctr"/>
        <c:lblOffset val="100"/>
        <c:noMultiLvlLbl val="0"/>
      </c:catAx>
      <c:valAx>
        <c:axId val="19186088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918613168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txPr>
    <a:bodyPr/>
    <a:lstStyle/>
    <a:p>
      <a:pPr>
        <a:defRPr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196850</xdr:colOff>
      <xdr:row>0</xdr:row>
      <xdr:rowOff>158750</xdr:rowOff>
    </xdr:from>
    <xdr:to>
      <xdr:col>1</xdr:col>
      <xdr:colOff>488950</xdr:colOff>
      <xdr:row>0</xdr:row>
      <xdr:rowOff>158750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196850" y="158750"/>
          <a:ext cx="69215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725716</xdr:colOff>
      <xdr:row>29</xdr:row>
      <xdr:rowOff>154215</xdr:rowOff>
    </xdr:from>
    <xdr:to>
      <xdr:col>12</xdr:col>
      <xdr:colOff>444501</xdr:colOff>
      <xdr:row>42</xdr:row>
      <xdr:rowOff>36286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0.6875</cdr:x>
      <cdr:y>0.75694</cdr:y>
    </cdr:from>
    <cdr:to>
      <cdr:x>0.93056</cdr:x>
      <cdr:y>0.85648</cdr:y>
    </cdr:to>
    <cdr:sp macro="" textlink="">
      <cdr:nvSpPr>
        <cdr:cNvPr id="2" name="Rectangle 1"/>
        <cdr:cNvSpPr/>
      </cdr:nvSpPr>
      <cdr:spPr>
        <a:xfrm xmlns:a="http://schemas.openxmlformats.org/drawingml/2006/main">
          <a:off x="3143250" y="2076450"/>
          <a:ext cx="1111250" cy="273050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chemeClr val="bg1"/>
          </a:solidFill>
        </a:ln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en-US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ĐVT:</a:t>
          </a:r>
          <a:r>
            <a:rPr lang="en-US" baseline="0">
              <a:solidFill>
                <a:schemeClr val="tx1"/>
              </a:solidFill>
              <a:latin typeface="Times New Roman" pitchFamily="18" charset="0"/>
              <a:cs typeface="Times New Roman" pitchFamily="18" charset="0"/>
            </a:rPr>
            <a:t> đồng</a:t>
          </a:r>
          <a:endParaRPr lang="en-US">
            <a:solidFill>
              <a:schemeClr val="tx1"/>
            </a:solidFill>
            <a:latin typeface="Times New Roman" pitchFamily="18" charset="0"/>
            <a:cs typeface="Times New Roman" pitchFamily="18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44"/>
  <sheetViews>
    <sheetView tabSelected="1" zoomScaleNormal="100" zoomScalePageLayoutView="70" workbookViewId="0">
      <selection activeCell="P27" sqref="P27"/>
    </sheetView>
  </sheetViews>
  <sheetFormatPr defaultRowHeight="15" x14ac:dyDescent="0.25"/>
  <cols>
    <col min="1" max="1" width="5.7109375" customWidth="1"/>
    <col min="2" max="2" width="37.42578125" customWidth="1"/>
    <col min="3" max="3" width="9.7109375" customWidth="1"/>
    <col min="4" max="4" width="8.140625" style="17" customWidth="1"/>
    <col min="6" max="6" width="9.5703125" customWidth="1"/>
    <col min="7" max="7" width="11.42578125" customWidth="1"/>
    <col min="8" max="8" width="10.140625" customWidth="1"/>
    <col min="11" max="11" width="11.140625" customWidth="1"/>
    <col min="12" max="12" width="10.140625" customWidth="1"/>
    <col min="13" max="13" width="12.5703125" customWidth="1"/>
  </cols>
  <sheetData>
    <row r="1" spans="1:13" x14ac:dyDescent="0.25">
      <c r="A1" s="20" t="s">
        <v>43</v>
      </c>
      <c r="B1" s="1"/>
      <c r="C1" s="2"/>
      <c r="D1" s="16"/>
      <c r="E1" s="2"/>
      <c r="F1" s="2"/>
      <c r="G1" s="2"/>
      <c r="H1" s="2"/>
      <c r="I1" s="2"/>
      <c r="J1" s="2"/>
      <c r="K1" s="3"/>
      <c r="L1" s="2"/>
      <c r="M1" s="19" t="s">
        <v>0</v>
      </c>
    </row>
    <row r="2" spans="1:13" x14ac:dyDescent="0.25">
      <c r="A2" s="4"/>
      <c r="B2" s="1"/>
      <c r="C2" s="2"/>
      <c r="D2" s="16"/>
      <c r="E2" s="2"/>
      <c r="F2" s="2"/>
      <c r="G2" s="2"/>
      <c r="H2" s="2"/>
      <c r="I2" s="2"/>
      <c r="J2" s="2"/>
      <c r="K2" s="5"/>
      <c r="L2" s="2"/>
      <c r="M2" s="2"/>
    </row>
    <row r="3" spans="1:13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</row>
    <row r="4" spans="1:13" ht="30.75" customHeight="1" x14ac:dyDescent="0.25">
      <c r="A4" s="36" t="s">
        <v>44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</row>
    <row r="5" spans="1:13" x14ac:dyDescent="0.25">
      <c r="A5" s="37" t="s">
        <v>40</v>
      </c>
      <c r="B5" s="37"/>
      <c r="C5" s="37"/>
      <c r="D5" s="37"/>
      <c r="E5" s="37"/>
      <c r="F5" s="37"/>
      <c r="G5" s="37"/>
      <c r="H5" s="37"/>
      <c r="I5" s="37"/>
      <c r="J5" s="37"/>
      <c r="K5" s="37"/>
      <c r="L5" s="37"/>
      <c r="M5" s="37"/>
    </row>
    <row r="6" spans="1:13" s="6" customFormat="1" ht="63.75" x14ac:dyDescent="0.25">
      <c r="A6" s="8" t="s">
        <v>2</v>
      </c>
      <c r="B6" s="8" t="s">
        <v>3</v>
      </c>
      <c r="C6" s="8" t="s">
        <v>4</v>
      </c>
      <c r="D6" s="8" t="s">
        <v>33</v>
      </c>
      <c r="E6" s="8" t="s">
        <v>23</v>
      </c>
      <c r="F6" s="8" t="s">
        <v>24</v>
      </c>
      <c r="G6" s="8" t="s">
        <v>25</v>
      </c>
      <c r="H6" s="8" t="s">
        <v>26</v>
      </c>
      <c r="I6" s="8" t="s">
        <v>5</v>
      </c>
      <c r="J6" s="8" t="s">
        <v>6</v>
      </c>
      <c r="K6" s="8" t="s">
        <v>27</v>
      </c>
      <c r="L6" s="8" t="s">
        <v>28</v>
      </c>
      <c r="M6" s="8" t="s">
        <v>7</v>
      </c>
    </row>
    <row r="7" spans="1:13" x14ac:dyDescent="0.25">
      <c r="A7" s="8">
        <v>1</v>
      </c>
      <c r="B7" s="9" t="s">
        <v>39</v>
      </c>
      <c r="C7" s="10"/>
      <c r="D7" s="11"/>
      <c r="E7" s="11"/>
      <c r="F7" s="11"/>
      <c r="G7" s="11"/>
      <c r="H7" s="11"/>
      <c r="I7" s="11"/>
      <c r="J7" s="11"/>
      <c r="K7" s="18">
        <f>SUM(K8:K11)</f>
        <v>194500</v>
      </c>
      <c r="L7" s="18">
        <f>SUM(L8:L11)</f>
        <v>1447500</v>
      </c>
      <c r="M7" s="11"/>
    </row>
    <row r="8" spans="1:13" ht="63.75" x14ac:dyDescent="0.25">
      <c r="A8" s="12" t="s">
        <v>8</v>
      </c>
      <c r="B8" s="13" t="s">
        <v>37</v>
      </c>
      <c r="C8" s="13" t="s">
        <v>47</v>
      </c>
      <c r="D8" s="12">
        <v>2</v>
      </c>
      <c r="E8" s="12">
        <v>2</v>
      </c>
      <c r="F8" s="14">
        <v>48250</v>
      </c>
      <c r="G8" s="14">
        <v>0</v>
      </c>
      <c r="H8" s="12"/>
      <c r="I8" s="12">
        <v>1</v>
      </c>
      <c r="J8" s="12">
        <v>15</v>
      </c>
      <c r="K8" s="14">
        <f t="shared" ref="K8:K12" si="0">ROUND(F8*E8+G8,-2)</f>
        <v>96500</v>
      </c>
      <c r="L8" s="14">
        <f t="shared" ref="L8:L11" si="1">K8*I8*J8</f>
        <v>1447500</v>
      </c>
      <c r="M8" s="39" t="s">
        <v>49</v>
      </c>
    </row>
    <row r="9" spans="1:13" s="6" customFormat="1" ht="56.25" customHeight="1" x14ac:dyDescent="0.25">
      <c r="A9" s="12"/>
      <c r="B9" s="13"/>
      <c r="C9" s="13"/>
      <c r="D9" s="12"/>
      <c r="E9" s="12"/>
      <c r="F9" s="14"/>
      <c r="G9" s="14"/>
      <c r="H9" s="12"/>
      <c r="I9" s="12"/>
      <c r="J9" s="12"/>
      <c r="K9" s="14"/>
      <c r="L9" s="14"/>
      <c r="M9" s="40"/>
    </row>
    <row r="10" spans="1:13" ht="102" customHeight="1" x14ac:dyDescent="0.25">
      <c r="A10" s="12" t="s">
        <v>32</v>
      </c>
      <c r="B10" s="25" t="s">
        <v>45</v>
      </c>
      <c r="C10" s="13" t="s">
        <v>48</v>
      </c>
      <c r="D10" s="12">
        <v>80</v>
      </c>
      <c r="E10" s="12">
        <v>50</v>
      </c>
      <c r="F10" s="14">
        <f t="shared" ref="F10:F11" si="2">F9</f>
        <v>0</v>
      </c>
      <c r="G10" s="14">
        <v>0</v>
      </c>
      <c r="H10" s="12"/>
      <c r="I10" s="12">
        <f t="shared" ref="I10:J11" si="3">I9</f>
        <v>0</v>
      </c>
      <c r="J10" s="12">
        <f t="shared" si="3"/>
        <v>0</v>
      </c>
      <c r="K10" s="14">
        <f t="shared" si="0"/>
        <v>0</v>
      </c>
      <c r="L10" s="14">
        <f t="shared" si="1"/>
        <v>0</v>
      </c>
      <c r="M10" s="40"/>
    </row>
    <row r="11" spans="1:13" ht="38.25" x14ac:dyDescent="0.25">
      <c r="A11" s="12" t="s">
        <v>34</v>
      </c>
      <c r="B11" s="25" t="s">
        <v>46</v>
      </c>
      <c r="C11" s="13" t="s">
        <v>31</v>
      </c>
      <c r="D11" s="27">
        <v>30</v>
      </c>
      <c r="E11" s="27">
        <v>1</v>
      </c>
      <c r="F11" s="26">
        <f t="shared" si="2"/>
        <v>0</v>
      </c>
      <c r="G11" s="26">
        <f>2000*2+1000*(D11*2-2)+D11*6*200</f>
        <v>98000</v>
      </c>
      <c r="H11" s="27"/>
      <c r="I11" s="27">
        <f t="shared" si="3"/>
        <v>0</v>
      </c>
      <c r="J11" s="27">
        <f t="shared" si="3"/>
        <v>0</v>
      </c>
      <c r="K11" s="14">
        <f t="shared" si="0"/>
        <v>98000</v>
      </c>
      <c r="L11" s="14">
        <f t="shared" si="1"/>
        <v>0</v>
      </c>
      <c r="M11" s="40"/>
    </row>
    <row r="12" spans="1:13" x14ac:dyDescent="0.25">
      <c r="A12" s="8">
        <v>2</v>
      </c>
      <c r="B12" s="15" t="s">
        <v>9</v>
      </c>
      <c r="C12" s="29" t="s">
        <v>10</v>
      </c>
      <c r="D12" s="32"/>
      <c r="E12" s="32">
        <v>1</v>
      </c>
      <c r="F12" s="34">
        <f>F11</f>
        <v>0</v>
      </c>
      <c r="G12" s="32"/>
      <c r="H12" s="32"/>
      <c r="I12" s="32">
        <v>1</v>
      </c>
      <c r="J12" s="32">
        <v>3</v>
      </c>
      <c r="K12" s="14">
        <f t="shared" si="0"/>
        <v>0</v>
      </c>
      <c r="L12" s="31">
        <f>J12*K12</f>
        <v>0</v>
      </c>
      <c r="M12" s="12"/>
    </row>
    <row r="13" spans="1:13" x14ac:dyDescent="0.25">
      <c r="A13" s="12"/>
      <c r="B13" s="13"/>
      <c r="C13" s="29" t="s">
        <v>11</v>
      </c>
      <c r="D13" s="30"/>
      <c r="E13" s="30"/>
      <c r="F13" s="30"/>
      <c r="G13" s="30"/>
      <c r="H13" s="30"/>
      <c r="I13" s="30"/>
      <c r="J13" s="30"/>
      <c r="K13" s="30"/>
      <c r="L13" s="31">
        <f>K13*I15*J13</f>
        <v>0</v>
      </c>
      <c r="M13" s="12"/>
    </row>
    <row r="14" spans="1:13" x14ac:dyDescent="0.25">
      <c r="A14" s="12"/>
      <c r="B14" s="13"/>
      <c r="C14" s="29" t="s">
        <v>12</v>
      </c>
      <c r="D14" s="30"/>
      <c r="E14" s="30"/>
      <c r="F14" s="30"/>
      <c r="G14" s="30"/>
      <c r="H14" s="30"/>
      <c r="I14" s="30"/>
      <c r="J14" s="30"/>
      <c r="K14" s="30"/>
      <c r="L14" s="31">
        <f>K14*I16*J14</f>
        <v>0</v>
      </c>
      <c r="M14" s="12"/>
    </row>
    <row r="15" spans="1:13" x14ac:dyDescent="0.25">
      <c r="A15" s="8">
        <v>3</v>
      </c>
      <c r="B15" s="15" t="s">
        <v>13</v>
      </c>
      <c r="C15" s="13"/>
      <c r="D15" s="28"/>
      <c r="E15" s="28"/>
      <c r="F15" s="28"/>
      <c r="G15" s="28"/>
      <c r="H15" s="28"/>
      <c r="I15" s="28"/>
      <c r="J15" s="28"/>
      <c r="K15" s="28"/>
      <c r="L15" s="12">
        <f>SUM(L16:L18)</f>
        <v>0</v>
      </c>
      <c r="M15" s="12"/>
    </row>
    <row r="16" spans="1:13" x14ac:dyDescent="0.25">
      <c r="A16" s="12" t="s">
        <v>14</v>
      </c>
      <c r="B16" s="13" t="s">
        <v>15</v>
      </c>
      <c r="C16" s="13"/>
      <c r="D16" s="12"/>
      <c r="E16" s="12"/>
      <c r="F16" s="12"/>
      <c r="G16" s="12"/>
      <c r="H16" s="12"/>
      <c r="I16" s="12"/>
      <c r="J16" s="12"/>
      <c r="K16" s="12"/>
      <c r="L16" s="12">
        <v>0</v>
      </c>
      <c r="M16" s="12"/>
    </row>
    <row r="17" spans="1:13" x14ac:dyDescent="0.25">
      <c r="A17" s="12" t="s">
        <v>16</v>
      </c>
      <c r="B17" s="13" t="s">
        <v>17</v>
      </c>
      <c r="C17" s="13"/>
      <c r="D17" s="12"/>
      <c r="E17" s="12"/>
      <c r="F17" s="12"/>
      <c r="G17" s="12"/>
      <c r="H17" s="12"/>
      <c r="I17" s="12"/>
      <c r="J17" s="12"/>
      <c r="K17" s="12"/>
      <c r="L17" s="12">
        <v>0</v>
      </c>
      <c r="M17" s="12"/>
    </row>
    <row r="18" spans="1:13" x14ac:dyDescent="0.25">
      <c r="A18" s="12" t="s">
        <v>18</v>
      </c>
      <c r="B18" s="13" t="s">
        <v>19</v>
      </c>
      <c r="C18" s="13"/>
      <c r="D18" s="12"/>
      <c r="E18" s="12"/>
      <c r="F18" s="12"/>
      <c r="G18" s="12"/>
      <c r="H18" s="12"/>
      <c r="I18" s="12"/>
      <c r="J18" s="12"/>
      <c r="K18" s="12"/>
      <c r="L18" s="12">
        <v>0</v>
      </c>
      <c r="M18" s="12"/>
    </row>
    <row r="19" spans="1:13" ht="90" x14ac:dyDescent="0.25">
      <c r="A19" s="8">
        <v>4</v>
      </c>
      <c r="B19" s="15" t="s">
        <v>29</v>
      </c>
      <c r="C19" s="10" t="s">
        <v>38</v>
      </c>
      <c r="D19" s="12"/>
      <c r="E19" s="12">
        <v>20</v>
      </c>
      <c r="F19" s="14">
        <f>F8</f>
        <v>48250</v>
      </c>
      <c r="G19" s="12"/>
      <c r="H19" s="12"/>
      <c r="I19" s="12">
        <v>1</v>
      </c>
      <c r="J19" s="12">
        <v>3</v>
      </c>
      <c r="K19" s="12">
        <f>ROUND(F19*E19+G19,-2)</f>
        <v>965000</v>
      </c>
      <c r="L19" s="18">
        <f>J19*K19</f>
        <v>2895000</v>
      </c>
      <c r="M19" s="12"/>
    </row>
    <row r="20" spans="1:13" x14ac:dyDescent="0.25">
      <c r="A20" s="8">
        <v>5</v>
      </c>
      <c r="B20" s="15" t="s">
        <v>30</v>
      </c>
      <c r="C20" s="13"/>
      <c r="D20" s="12"/>
      <c r="E20" s="12"/>
      <c r="F20" s="12"/>
      <c r="G20" s="12"/>
      <c r="H20" s="12"/>
      <c r="I20" s="12"/>
      <c r="J20" s="12"/>
      <c r="K20" s="12"/>
      <c r="L20" s="12">
        <v>0</v>
      </c>
      <c r="M20" s="12"/>
    </row>
    <row r="21" spans="1:13" x14ac:dyDescent="0.25">
      <c r="A21" s="8">
        <v>6</v>
      </c>
      <c r="B21" s="15" t="s">
        <v>20</v>
      </c>
      <c r="C21" s="13" t="s">
        <v>10</v>
      </c>
      <c r="D21" s="12"/>
      <c r="E21" s="12">
        <v>1</v>
      </c>
      <c r="F21" s="14">
        <f>F8</f>
        <v>48250</v>
      </c>
      <c r="G21" s="12"/>
      <c r="H21" s="12"/>
      <c r="I21" s="12">
        <v>1</v>
      </c>
      <c r="J21" s="12">
        <v>2</v>
      </c>
      <c r="K21" s="18">
        <f>ROUND(F21*E21+G21,-2)</f>
        <v>48300</v>
      </c>
      <c r="L21" s="18">
        <f>K21*I21*J21</f>
        <v>96600</v>
      </c>
      <c r="M21" s="12"/>
    </row>
    <row r="22" spans="1:13" x14ac:dyDescent="0.25">
      <c r="A22" s="12"/>
      <c r="B22" s="13"/>
      <c r="C22" s="13" t="s">
        <v>11</v>
      </c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x14ac:dyDescent="0.25">
      <c r="A23" s="12"/>
      <c r="B23" s="13"/>
      <c r="C23" s="13" t="s">
        <v>12</v>
      </c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x14ac:dyDescent="0.25">
      <c r="A24" s="12"/>
      <c r="B24" s="41" t="s">
        <v>21</v>
      </c>
      <c r="C24" s="41"/>
      <c r="D24" s="8"/>
      <c r="E24" s="12"/>
      <c r="F24" s="12"/>
      <c r="G24" s="12"/>
      <c r="H24" s="12"/>
      <c r="I24" s="12"/>
      <c r="J24" s="12"/>
      <c r="K24" s="18">
        <f>K7+K12+K15+K19+K20+K21</f>
        <v>1207800</v>
      </c>
      <c r="L24" s="18">
        <f>L7+L12+L15+L19+L20+L21</f>
        <v>4439100</v>
      </c>
      <c r="M24" s="12"/>
    </row>
    <row r="25" spans="1:13" x14ac:dyDescent="0.25">
      <c r="A25" s="22"/>
      <c r="B25" s="23"/>
      <c r="C25" s="23"/>
      <c r="D25" s="23"/>
      <c r="E25" s="22"/>
      <c r="F25" s="22"/>
      <c r="G25" s="22"/>
      <c r="H25" s="22"/>
      <c r="I25" s="22"/>
      <c r="J25" s="22"/>
      <c r="K25" s="24"/>
      <c r="L25" s="24"/>
      <c r="M25" s="22"/>
    </row>
    <row r="26" spans="1:13" x14ac:dyDescent="0.25">
      <c r="A26" s="37" t="s">
        <v>41</v>
      </c>
      <c r="B26" s="37"/>
      <c r="C26" s="37"/>
      <c r="D26" s="37"/>
      <c r="E26" s="37"/>
      <c r="F26" s="37"/>
      <c r="G26" s="37"/>
      <c r="H26" s="37"/>
      <c r="I26" s="37"/>
      <c r="J26" s="37"/>
      <c r="K26" s="37"/>
      <c r="L26" s="37"/>
      <c r="M26" s="37"/>
    </row>
    <row r="27" spans="1:13" s="6" customFormat="1" ht="90" customHeight="1" x14ac:dyDescent="0.25">
      <c r="A27" s="8" t="s">
        <v>2</v>
      </c>
      <c r="B27" s="8" t="s">
        <v>3</v>
      </c>
      <c r="C27" s="8" t="s">
        <v>4</v>
      </c>
      <c r="D27" s="8" t="s">
        <v>33</v>
      </c>
      <c r="E27" s="8" t="s">
        <v>23</v>
      </c>
      <c r="F27" s="8" t="s">
        <v>24</v>
      </c>
      <c r="G27" s="8" t="s">
        <v>25</v>
      </c>
      <c r="H27" s="8" t="s">
        <v>26</v>
      </c>
      <c r="I27" s="8" t="s">
        <v>5</v>
      </c>
      <c r="J27" s="8" t="s">
        <v>6</v>
      </c>
      <c r="K27" s="8" t="s">
        <v>27</v>
      </c>
      <c r="L27" s="8" t="s">
        <v>28</v>
      </c>
      <c r="M27" s="8" t="s">
        <v>7</v>
      </c>
    </row>
    <row r="28" spans="1:13" x14ac:dyDescent="0.25">
      <c r="A28" s="8"/>
      <c r="B28" s="9"/>
      <c r="C28" s="10"/>
      <c r="D28" s="11"/>
      <c r="E28" s="11"/>
      <c r="F28" s="11"/>
      <c r="G28" s="11"/>
      <c r="H28" s="11"/>
      <c r="I28" s="11"/>
      <c r="J28" s="11"/>
      <c r="K28" s="18"/>
      <c r="L28" s="18"/>
      <c r="M28" s="11"/>
    </row>
    <row r="29" spans="1:13" x14ac:dyDescent="0.25">
      <c r="A29" s="12"/>
      <c r="B29" s="13"/>
      <c r="C29" s="13"/>
      <c r="D29" s="12"/>
      <c r="E29" s="12"/>
      <c r="F29" s="14"/>
      <c r="G29" s="14"/>
      <c r="H29" s="12"/>
      <c r="I29" s="12"/>
      <c r="J29" s="12"/>
      <c r="K29" s="14"/>
      <c r="L29" s="14"/>
      <c r="M29" s="33"/>
    </row>
    <row r="30" spans="1:13" x14ac:dyDescent="0.25">
      <c r="A30" s="7" t="s">
        <v>22</v>
      </c>
      <c r="B30" s="2"/>
      <c r="C30" s="2"/>
      <c r="D30" s="16"/>
      <c r="E30" s="2"/>
      <c r="F30" s="2"/>
      <c r="G30" s="2"/>
      <c r="H30" s="2"/>
      <c r="I30" s="2"/>
      <c r="J30" s="2"/>
      <c r="K30" s="2"/>
      <c r="L30" s="2"/>
      <c r="M30" s="2"/>
    </row>
    <row r="31" spans="1:13" x14ac:dyDescent="0.25">
      <c r="A31" s="21" t="s">
        <v>35</v>
      </c>
    </row>
    <row r="32" spans="1:13" x14ac:dyDescent="0.25">
      <c r="A32" s="38"/>
      <c r="B32" s="38"/>
      <c r="C32" s="38"/>
      <c r="D32" s="38"/>
      <c r="E32" s="38"/>
      <c r="F32" s="38"/>
    </row>
    <row r="33" spans="1:13" x14ac:dyDescent="0.25">
      <c r="A33" s="38"/>
      <c r="B33" s="38"/>
      <c r="C33" s="38"/>
      <c r="D33" s="38"/>
      <c r="E33" s="38"/>
      <c r="F33" s="38"/>
    </row>
    <row r="43" spans="1:13" x14ac:dyDescent="0.25">
      <c r="A43" s="21" t="s">
        <v>36</v>
      </c>
    </row>
    <row r="44" spans="1:13" x14ac:dyDescent="0.25">
      <c r="A44" s="38" t="s">
        <v>42</v>
      </c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</row>
  </sheetData>
  <mergeCells count="8">
    <mergeCell ref="A3:M3"/>
    <mergeCell ref="A4:M4"/>
    <mergeCell ref="A5:M5"/>
    <mergeCell ref="A26:M26"/>
    <mergeCell ref="A44:M44"/>
    <mergeCell ref="M8:M11"/>
    <mergeCell ref="A32:F33"/>
    <mergeCell ref="B24:C24"/>
  </mergeCells>
  <pageMargins left="0.511811023622047" right="0.47244094488188998" top="0.62992125984252001" bottom="0.62992125984252001" header="0.31496062992126" footer="0.31496062992126"/>
  <pageSetup paperSize="9" scale="88" fitToHeight="0" orientation="landscape" r:id="rId1"/>
  <headerFooter>
    <oddHeader>&amp;C&amp;P/&amp;N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Thử nghiệm có kiểm soát</vt:lpstr>
      <vt:lpstr>'Thử nghiệm có kiểm soát'!Print_Titles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STC</dc:creator>
  <cp:lastModifiedBy>Administrator</cp:lastModifiedBy>
  <cp:lastPrinted>2024-06-18T07:02:59Z</cp:lastPrinted>
  <dcterms:created xsi:type="dcterms:W3CDTF">2022-09-05T08:55:53Z</dcterms:created>
  <dcterms:modified xsi:type="dcterms:W3CDTF">2025-10-13T07:48:41Z</dcterms:modified>
</cp:coreProperties>
</file>